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psavilkuma_nod\VBPKN_jautājumi\BUDZETS_2018\Prioritārie pasākumi_2018_2020\IZ_070917\Uz_MK_080917\"/>
    </mc:Choice>
  </mc:AlternateContent>
  <bookViews>
    <workbookView xWindow="0" yWindow="0" windowWidth="25200" windowHeight="11835"/>
  </bookViews>
  <sheets>
    <sheet name="ministri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4" i="1"/>
  <c r="D7" i="1"/>
  <c r="E13" i="1"/>
  <c r="F13" i="1"/>
  <c r="D13" i="1"/>
  <c r="E57" i="1" l="1"/>
  <c r="E7" i="1" s="1"/>
  <c r="F57" i="1"/>
  <c r="F7" i="1" s="1"/>
  <c r="D57" i="1"/>
  <c r="D74" i="1" l="1"/>
  <c r="E74" i="1"/>
  <c r="F74" i="1"/>
  <c r="E64" i="1"/>
  <c r="F64" i="1"/>
  <c r="D64" i="1"/>
  <c r="D31" i="1"/>
  <c r="E23" i="1"/>
  <c r="F23" i="1"/>
  <c r="D23" i="1"/>
  <c r="E31" i="1"/>
  <c r="F31" i="1"/>
  <c r="E19" i="1"/>
  <c r="F19" i="1"/>
  <c r="D19" i="1"/>
  <c r="E83" i="1" l="1"/>
  <c r="F83" i="1"/>
  <c r="D83" i="1"/>
  <c r="E72" i="1"/>
  <c r="F72" i="1"/>
  <c r="D72" i="1"/>
  <c r="D54" i="1"/>
  <c r="D49" i="1"/>
  <c r="D45" i="1"/>
  <c r="F86" i="1"/>
  <c r="E86" i="1"/>
  <c r="D86" i="1"/>
  <c r="E45" i="1" l="1"/>
  <c r="F45" i="1"/>
  <c r="E49" i="1"/>
  <c r="F49" i="1"/>
  <c r="A10" i="1"/>
  <c r="A12" i="1" s="1"/>
  <c r="A17" i="1" s="1"/>
  <c r="A18" i="1" s="1"/>
  <c r="A20" i="1" s="1"/>
  <c r="E8" i="1"/>
  <c r="F8" i="1"/>
  <c r="D8" i="1"/>
  <c r="A21" i="1" l="1"/>
  <c r="A22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8" i="1" s="1"/>
  <c r="A50" i="1" s="1"/>
  <c r="A51" i="1" s="1"/>
  <c r="A52" i="1" s="1"/>
  <c r="A53" i="1" s="1"/>
  <c r="A55" i="1" s="1"/>
  <c r="A56" i="1" s="1"/>
  <c r="A58" i="1" s="1"/>
  <c r="A59" i="1" s="1"/>
  <c r="E54" i="1"/>
  <c r="F54" i="1"/>
  <c r="A60" i="1" l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3" i="1" s="1"/>
  <c r="D15" i="1"/>
  <c r="E15" i="1"/>
  <c r="F15" i="1"/>
  <c r="E11" i="1"/>
  <c r="D11" i="1"/>
  <c r="A75" i="1" l="1"/>
  <c r="A76" i="1" s="1"/>
  <c r="A77" i="1" s="1"/>
  <c r="F11" i="1"/>
  <c r="A78" i="1" l="1"/>
  <c r="A79" i="1" s="1"/>
  <c r="A80" i="1" s="1"/>
  <c r="A81" i="1" s="1"/>
  <c r="A82" i="1" s="1"/>
  <c r="A84" i="1" s="1"/>
  <c r="A85" i="1" s="1"/>
  <c r="A87" i="1" s="1"/>
</calcChain>
</file>

<file path=xl/sharedStrings.xml><?xml version="1.0" encoding="utf-8"?>
<sst xmlns="http://schemas.openxmlformats.org/spreadsheetml/2006/main" count="106" uniqueCount="104">
  <si>
    <t>2018.gads</t>
  </si>
  <si>
    <t>2019.gads</t>
  </si>
  <si>
    <t>11.Ārlietu ministrija kopā:</t>
  </si>
  <si>
    <t>14.Iekšlietu ministrija kopā:</t>
  </si>
  <si>
    <t>Pasākuma nosaukums</t>
  </si>
  <si>
    <t>Nr.</t>
  </si>
  <si>
    <t>12.Ekonomikas ministrija kopā:</t>
  </si>
  <si>
    <t>18.Labklājības ministrija kopā:</t>
  </si>
  <si>
    <t>15.Izglītības un zinātnes ministrija kopā:</t>
  </si>
  <si>
    <t>17.Satiksmes ministrija kopā:</t>
  </si>
  <si>
    <t>16.Zemkopības ministrija kopā:</t>
  </si>
  <si>
    <t>29.Veselības ministrija kopā:</t>
  </si>
  <si>
    <t>13.Finanšu ministrija kopā:</t>
  </si>
  <si>
    <t>03.Ministru kabinets kopā:</t>
  </si>
  <si>
    <t>21.Vides aizsardzības un reģionālās attīstības ministrija kopā:</t>
  </si>
  <si>
    <t>22.Kultūras ministrija kopā:</t>
  </si>
  <si>
    <t>19.Tieslietu ministrija kopā:</t>
  </si>
  <si>
    <t>04.Korupcijas novēršanas un apkarošanas birojs kopā:</t>
  </si>
  <si>
    <t>euro</t>
  </si>
  <si>
    <t>Ministriju pasākumi kopā:</t>
  </si>
  <si>
    <t>Finanšu ministre</t>
  </si>
  <si>
    <t>D.Reizniece-Ozola</t>
  </si>
  <si>
    <t>2020.gads</t>
  </si>
  <si>
    <t>Ministru kabineta un Ministru prezidenta darba tehniskais nodrošinājums</t>
  </si>
  <si>
    <t>Ministru kabineta ēkas ( Brīvības bulvāris 36) lietošanas drošība un vides aizsardzība</t>
  </si>
  <si>
    <t>Biroja  kapacitātes stiprināšana</t>
  </si>
  <si>
    <t>Latvijas diplomātiskā un konsulārā dienesta stiprināšana Latvijas drošības un ekonomisko pamatinterešu aizstāvībai</t>
  </si>
  <si>
    <t>Latvijas Republikas diplomātisko un konsulāro pārstāvniecību telpu, drošības sistēmu un materiāltehniskais nodrošinājums</t>
  </si>
  <si>
    <t>Latvijas prezidentūra Kodolmateriālu piegādātāju grupā 2018-2019</t>
  </si>
  <si>
    <t>Apvienotas nodokļu un muitas policijas izveidošana un Iekšējās drošības daļas pakļautības maiņas īstenošana</t>
  </si>
  <si>
    <t>Analītiskās kapacitātes stiprināšana nodokļu ieņēmumu, riska vadības un nodokļu maksātāju segmentēšanas jomās</t>
  </si>
  <si>
    <t>Nodokļu informācijas pakalpojumu modernizācija</t>
  </si>
  <si>
    <t>Interaktīvo azartspēļu un izložu uzraudzības pilnveidošana un finansējuma nodrošināšana Izložu un azartspēļu uzraudzības inspekcijai  4. Noziedzīgi iegūtu līdzekļu legalizācijas un terorisma finansēšanas novēršanas direktīvas prasību izpildei</t>
  </si>
  <si>
    <t>Finanšu ministrijas iestāžu kapacitātes stiprināšana ēnu ekonomikas apkarošanai, Valsts ieņēmumu dienesta stratēģisko mērķu sasniegšanai (muitnieku, inspektoru un finanšu policistu atalgojumam).</t>
  </si>
  <si>
    <t xml:space="preserve">Latvijas Republikas, Krievijas Federācijas un Baltkrievijas Republikas valsts robežas izbūve </t>
  </si>
  <si>
    <t xml:space="preserve">Latvijas Republikas valsts robežas uzturēšana </t>
  </si>
  <si>
    <t>Iekšlietu resora informācijas un komukācijas tehnoloģiju infrastruktūras drošības uzlabošanas pasākumi (informācija klasificēta)</t>
  </si>
  <si>
    <t xml:space="preserve">Fundamentālo un lietišķo pētījumu projektu programmas darbības nodrošināšana </t>
  </si>
  <si>
    <t xml:space="preserve">Par vispārējās izglītības pedagogu, kuri trīs gadus pirms pensionēšanās vecuma sasniegšanas un līdz priekšlaicīgas pensionēšanās vecumam pašvaldību dibināto skolu likvidācijas vai reorganizācijas gadījumā zaudē darbu, sociālā atbalsta sistēmas izveidi </t>
  </si>
  <si>
    <t>IZM padotībā esošo augstākās izglītības iestāžu pedagogu darba samaksas palielinājums</t>
  </si>
  <si>
    <t>ES fondu izdevumu sertifikācija</t>
  </si>
  <si>
    <t>Sadarbība ar Eiropas Pārtikas nekaitīguma iestādi (EFSA), riska zinātniskā novērtēšana, pārtikas uzņēmumu darbības un eksporta veicināšana</t>
  </si>
  <si>
    <t>Augu veselības un augu uzraudzības nodrošināšana</t>
  </si>
  <si>
    <t>Pedagogu darba samaksas reformas ieviešanas finansējums Latvijas Lauksaimniecības universitātei (LLU)</t>
  </si>
  <si>
    <t>Latvijas Prezidentūra 2018.gada Starptautiskā Transporta foruma (International Transport Forum (ITF)) Samitā</t>
  </si>
  <si>
    <t>Nozares padomnieka diplomātiskā ranga piešķiršana nozares atašejam Latvijas Republikas vēstniecībā Ķīnas Tautas Republikā</t>
  </si>
  <si>
    <t>Sociālās rehabilitācijas pakalpojumu klāsta pilnveidošana (papildināšana)</t>
  </si>
  <si>
    <t>Valsts probācijas dienesta nodarbināto atlīdzības pieaugums</t>
  </si>
  <si>
    <t>Valsts valodas lietojuma uzraudzības stiprināšana</t>
  </si>
  <si>
    <t xml:space="preserve">Dotācija "Rīgas Politiski represēto biedrībai" darbības nodrošināšanai </t>
  </si>
  <si>
    <t>Fiziskās apsardzes nodrošināšana tiesās</t>
  </si>
  <si>
    <t>Klasificēta informācija</t>
  </si>
  <si>
    <t>Tehnisko palīglīdzekļu klāsta modernizēšana un pieejamības uzlabošana</t>
  </si>
  <si>
    <t>Vides uzraudzības stiprināšana (t. sk. algas inspektoriem)</t>
  </si>
  <si>
    <t>Atalgojuma pakete kultūras resorā - pie nosacījuma, ka tiek saglabātas bāzē iekļautās summas 2,8/3,1/3,1 milj.</t>
  </si>
  <si>
    <t>Stipendijas KM vidusskolu audzēkņiem līdz IZM līmenim</t>
  </si>
  <si>
    <t xml:space="preserve">Nomas maksas </t>
  </si>
  <si>
    <t>Radošo personu atbalsta programma</t>
  </si>
  <si>
    <t>Jēkaba katedrāle</t>
  </si>
  <si>
    <t>Augstskolu pedagogu finansējums saskaņā ar pedagogu darba samaksas reformu</t>
  </si>
  <si>
    <t>Neatkarīgas un efektīvas antidopinga struktūras izveide Valsts sporta medicīnas centrā</t>
  </si>
  <si>
    <t>Finansējums pedagogu darba samaksas reformas nodrošināšanai Rīgas Stradiņa universitātei</t>
  </si>
  <si>
    <t>74. resors "Gadskārtējā valsts budžeta izpildes procesā pārdalāmais finansējums"</t>
  </si>
  <si>
    <t>Klinta Stafecka</t>
  </si>
  <si>
    <t>T. 67095438
klinta.stafecka@fm.gov.lv</t>
  </si>
  <si>
    <t>EM Attīstības programmai</t>
  </si>
  <si>
    <t>Noziedzīgi iegūtu līdzekļu legalizācijas un terorisma finansēšanas risku ierobežošana</t>
  </si>
  <si>
    <t>14_01_P</t>
  </si>
  <si>
    <t>14_02_P</t>
  </si>
  <si>
    <t>14_07_P</t>
  </si>
  <si>
    <t>Drošības policijas kapacitātes stiprināšana (informācija klasificēta)</t>
  </si>
  <si>
    <t>14_09_P</t>
  </si>
  <si>
    <t xml:space="preserve">Valsts policijas pasākumi kibernoziegumu apkarošanas jomā </t>
  </si>
  <si>
    <t>14_10_P</t>
  </si>
  <si>
    <t xml:space="preserve">Valsts policijas pretterorisma vienības “OMEGA” nodrošinājums </t>
  </si>
  <si>
    <t>14_24_P</t>
  </si>
  <si>
    <t xml:space="preserve">Valsts robežsardzes amatpersonu ar speciālajām dienesta pakāpēm nodrošināšana ar formas tērpiem </t>
  </si>
  <si>
    <t>14_05_P</t>
  </si>
  <si>
    <t xml:space="preserve">Investīciju projektu īstenošanai nepieciešamās publiskās un privātās partnerības dokumentācijas sagatavošana </t>
  </si>
  <si>
    <t>14_08_P</t>
  </si>
  <si>
    <t xml:space="preserve">Paredzēto uzdevumu un pasākumu realizēšana "Bērnu noziedzības novēršanas un bērnu aizsardzības pret noziedzīgu nodarījumu pamatnostādnēs 2013-2019" </t>
  </si>
  <si>
    <t>14_13_P</t>
  </si>
  <si>
    <t xml:space="preserve">Nekustamā īpašuma uzturēšanas un apsaimniekošanas nodrošināšana </t>
  </si>
  <si>
    <t>14_23_P</t>
  </si>
  <si>
    <t xml:space="preserve">Amatpersonu ar speciālajām dienesta pakāpēm nodrošināšana ar speciālajiem aizsargapģērbiem un tiem paredzēto žāvēšanas skapju iegāde </t>
  </si>
  <si>
    <t>14_28_P</t>
  </si>
  <si>
    <t xml:space="preserve">Valsts robežsardzes koledžas Kinoloģijas dienesta Kinoloģijas centra paplašināšana un modernizācija </t>
  </si>
  <si>
    <t>14_41_P</t>
  </si>
  <si>
    <t xml:space="preserve">Valsts ugunsdzēsības un glābšanas dienesta depo ēku pielāgošana, lai nodrošinātu dienesta funkciju izpildi ar tehniskājām prasībām atbilstošiem transportlīdzekļiem </t>
  </si>
  <si>
    <t>Demogrāfija</t>
  </si>
  <si>
    <t>Valsts darba inspekcijai ēnu apkarošanai</t>
  </si>
  <si>
    <t>VSAA IT sistēmu pielāgošana demogrāfijas pasākumiem, sociāla rakstura institūcijām kapacitātes stiprināšanai un sociālām programmām bērnu tiesību aizsardzības jomās</t>
  </si>
  <si>
    <t>Prioritārā pasākuma kods</t>
  </si>
  <si>
    <t>Alternatīvo ģimenes aprūpes formu attīstība</t>
  </si>
  <si>
    <t>Kultūrkapitāla fonds</t>
  </si>
  <si>
    <t>Integrācija</t>
  </si>
  <si>
    <t>1. pielikums Informatīvajam ziņojumam “Par fiskālās telpas pasākumiem un izdevumiem prioritārajiem pasākumiem valsts budžetam 2018.gadam un ietvaram 2018.–2020.gadam”</t>
  </si>
  <si>
    <t xml:space="preserve">Valdību veidojošo koalīcijas sadarbības partneru darba grupas ministrijām atbalstītais papildu finansējums </t>
  </si>
  <si>
    <t>Mājokļu programma ar esošajiem nosacījumiem plus grozījumi likumā "Par palīdzību dzīvokļa jautājumu risināšanā" - programmas paplašinājums jaunajiem speciālistiem pēc tirgus principiem</t>
  </si>
  <si>
    <t>VID otra datu centra izveide</t>
  </si>
  <si>
    <t>Veselības finansējuma nodrošināšana</t>
  </si>
  <si>
    <t>Papildu dotācija biedrības "Latvijas Politiski represēto apvienība" darbības nodrošināšanai (šobrīd bāzē: 2017.g. 34 343 €, 2018.g. 32 843 €, 2019. un 2020.g. 31 343 €)</t>
  </si>
  <si>
    <t>10.Aizsardzības ministrija kopā:</t>
  </si>
  <si>
    <t xml:space="preserve">Nacionālās pretošanās kustības dalībnieku pabalsta pieaugumu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</si>
</sst>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Times New Roman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color theme="1"/>
      <name val="Arial"/>
      <family val="2"/>
      <charset val="186"/>
    </font>
    <font>
      <sz val="8"/>
      <color theme="1"/>
      <name val="Times New Roman"/>
      <family val="1"/>
      <charset val="186"/>
    </font>
    <font>
      <sz val="7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Arial"/>
      <family val="2"/>
      <charset val="186"/>
    </font>
    <font>
      <sz val="6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/>
    <xf numFmtId="0" fontId="2" fillId="0" borderId="1" xfId="0" applyFont="1" applyBorder="1" applyAlignment="1">
      <alignment horizontal="justify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/>
    <xf numFmtId="3" fontId="4" fillId="4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 wrapText="1"/>
    </xf>
    <xf numFmtId="0" fontId="3" fillId="0" borderId="3" xfId="0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justify" vertical="justify" wrapText="1"/>
    </xf>
    <xf numFmtId="0" fontId="3" fillId="0" borderId="3" xfId="0" applyFont="1" applyFill="1" applyBorder="1" applyAlignment="1">
      <alignment horizontal="justify" vertical="justify"/>
    </xf>
    <xf numFmtId="0" fontId="2" fillId="0" borderId="0" xfId="0" applyFont="1" applyFill="1" applyAlignment="1">
      <alignment horizontal="left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justify" vertical="justify"/>
    </xf>
    <xf numFmtId="0" fontId="3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justify" vertical="justify"/>
    </xf>
    <xf numFmtId="0" fontId="12" fillId="0" borderId="0" xfId="0" applyFont="1"/>
    <xf numFmtId="3" fontId="12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justify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justify" wrapText="1"/>
    </xf>
    <xf numFmtId="3" fontId="2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108"/>
  <sheetViews>
    <sheetView tabSelected="1" zoomScaleNormal="100" workbookViewId="0">
      <selection activeCell="A4" sqref="A4:F4"/>
    </sheetView>
  </sheetViews>
  <sheetFormatPr defaultRowHeight="15.75" x14ac:dyDescent="0.25"/>
  <cols>
    <col min="1" max="1" width="6.375" style="14" customWidth="1"/>
    <col min="2" max="2" width="10" style="9" customWidth="1"/>
    <col min="3" max="3" width="68.75" style="1" customWidth="1"/>
    <col min="4" max="4" width="13" style="13" customWidth="1"/>
    <col min="5" max="6" width="11.875" style="13" customWidth="1"/>
    <col min="7" max="9" width="9" style="1"/>
    <col min="10" max="10" width="11" style="1" customWidth="1"/>
    <col min="11" max="16384" width="9" style="1"/>
  </cols>
  <sheetData>
    <row r="1" spans="1:11" ht="11.25" customHeight="1" x14ac:dyDescent="0.25"/>
    <row r="2" spans="1:11" ht="54" customHeight="1" x14ac:dyDescent="0.25">
      <c r="C2" s="8"/>
      <c r="D2" s="66" t="s">
        <v>96</v>
      </c>
      <c r="E2" s="66"/>
      <c r="F2" s="66"/>
    </row>
    <row r="3" spans="1:11" ht="10.5" customHeight="1" x14ac:dyDescent="0.25"/>
    <row r="4" spans="1:11" x14ac:dyDescent="0.25">
      <c r="A4" s="67" t="s">
        <v>97</v>
      </c>
      <c r="B4" s="67"/>
      <c r="C4" s="67"/>
      <c r="D4" s="67"/>
      <c r="E4" s="67"/>
      <c r="F4" s="67"/>
    </row>
    <row r="5" spans="1:11" ht="21" customHeight="1" x14ac:dyDescent="0.25">
      <c r="F5" s="17" t="s">
        <v>18</v>
      </c>
    </row>
    <row r="6" spans="1:11" ht="46.5" customHeight="1" x14ac:dyDescent="0.25">
      <c r="A6" s="15" t="s">
        <v>5</v>
      </c>
      <c r="B6" s="47" t="s">
        <v>92</v>
      </c>
      <c r="C6" s="10" t="s">
        <v>4</v>
      </c>
      <c r="D6" s="18" t="s">
        <v>0</v>
      </c>
      <c r="E6" s="18" t="s">
        <v>1</v>
      </c>
      <c r="F6" s="18" t="s">
        <v>22</v>
      </c>
    </row>
    <row r="7" spans="1:11" x14ac:dyDescent="0.25">
      <c r="A7" s="69" t="s">
        <v>19</v>
      </c>
      <c r="B7" s="70"/>
      <c r="C7" s="71"/>
      <c r="D7" s="19">
        <f>D8+D11+D13+D15+D19+D23+D31+D45+D49+D54+D57+D64+D72+D74+D83+D86</f>
        <v>74845711</v>
      </c>
      <c r="E7" s="19">
        <f t="shared" ref="E7:F7" si="0">E8+E11+E13+E15+E19+E23+E31+E45+E49+E54+E57+E64+E72+E74+E83+E86</f>
        <v>76355315</v>
      </c>
      <c r="F7" s="19">
        <f t="shared" si="0"/>
        <v>229758848.25</v>
      </c>
      <c r="H7" s="45"/>
      <c r="I7" s="53"/>
      <c r="J7" s="53"/>
      <c r="K7" s="53"/>
    </row>
    <row r="8" spans="1:11" x14ac:dyDescent="0.25">
      <c r="A8" s="68" t="s">
        <v>13</v>
      </c>
      <c r="B8" s="68"/>
      <c r="C8" s="68"/>
      <c r="D8" s="20">
        <f>D9+D10</f>
        <v>283500</v>
      </c>
      <c r="E8" s="20">
        <f t="shared" ref="E8:F8" si="1">E9+E10</f>
        <v>230000</v>
      </c>
      <c r="F8" s="20">
        <f t="shared" si="1"/>
        <v>0</v>
      </c>
      <c r="H8" s="46"/>
      <c r="I8" s="46"/>
      <c r="J8" s="46"/>
      <c r="K8" s="46"/>
    </row>
    <row r="9" spans="1:11" x14ac:dyDescent="0.25">
      <c r="A9" s="16">
        <v>1</v>
      </c>
      <c r="B9" s="11"/>
      <c r="C9" s="3" t="s">
        <v>23</v>
      </c>
      <c r="D9" s="2">
        <v>237500</v>
      </c>
      <c r="E9" s="2">
        <v>230000</v>
      </c>
      <c r="F9" s="2">
        <v>0</v>
      </c>
      <c r="H9" s="53"/>
      <c r="I9" s="53"/>
      <c r="J9" s="53"/>
    </row>
    <row r="10" spans="1:11" x14ac:dyDescent="0.25">
      <c r="A10" s="16">
        <f>A9+1</f>
        <v>2</v>
      </c>
      <c r="B10" s="11"/>
      <c r="C10" s="3" t="s">
        <v>24</v>
      </c>
      <c r="D10" s="2">
        <v>46000</v>
      </c>
      <c r="E10" s="2">
        <v>0</v>
      </c>
      <c r="F10" s="2">
        <v>0</v>
      </c>
      <c r="H10" s="53"/>
      <c r="I10" s="53"/>
      <c r="J10" s="53"/>
    </row>
    <row r="11" spans="1:11" x14ac:dyDescent="0.25">
      <c r="A11" s="72" t="s">
        <v>17</v>
      </c>
      <c r="B11" s="73"/>
      <c r="C11" s="74"/>
      <c r="D11" s="21">
        <f>D12</f>
        <v>599327</v>
      </c>
      <c r="E11" s="21">
        <f>E12</f>
        <v>799327</v>
      </c>
      <c r="F11" s="21">
        <f t="shared" ref="F11" si="2">F12</f>
        <v>999327</v>
      </c>
    </row>
    <row r="12" spans="1:11" x14ac:dyDescent="0.25">
      <c r="A12" s="16">
        <f>A10+1</f>
        <v>3</v>
      </c>
      <c r="B12" s="11"/>
      <c r="C12" s="3" t="s">
        <v>25</v>
      </c>
      <c r="D12" s="2">
        <v>599327</v>
      </c>
      <c r="E12" s="2">
        <v>799327</v>
      </c>
      <c r="F12" s="2">
        <v>999327</v>
      </c>
    </row>
    <row r="13" spans="1:11" x14ac:dyDescent="0.25">
      <c r="A13" s="68" t="s">
        <v>102</v>
      </c>
      <c r="B13" s="68"/>
      <c r="C13" s="68"/>
      <c r="D13" s="20">
        <f>D14</f>
        <v>700000</v>
      </c>
      <c r="E13" s="20">
        <f t="shared" ref="E13:F13" si="3">E14</f>
        <v>700000</v>
      </c>
      <c r="F13" s="20">
        <f t="shared" si="3"/>
        <v>700000</v>
      </c>
    </row>
    <row r="14" spans="1:11" x14ac:dyDescent="0.25">
      <c r="A14" s="16">
        <f>A12+1</f>
        <v>4</v>
      </c>
      <c r="B14" s="11"/>
      <c r="C14" s="36" t="s">
        <v>103</v>
      </c>
      <c r="D14" s="2">
        <v>700000</v>
      </c>
      <c r="E14" s="2">
        <v>700000</v>
      </c>
      <c r="F14" s="2">
        <v>700000</v>
      </c>
    </row>
    <row r="15" spans="1:11" x14ac:dyDescent="0.25">
      <c r="A15" s="68" t="s">
        <v>2</v>
      </c>
      <c r="B15" s="68"/>
      <c r="C15" s="68"/>
      <c r="D15" s="20">
        <f>SUM(D16:D18)</f>
        <v>1736574</v>
      </c>
      <c r="E15" s="20">
        <f t="shared" ref="E15:F15" si="4">SUM(E16:E18)</f>
        <v>1716932</v>
      </c>
      <c r="F15" s="20">
        <f t="shared" si="4"/>
        <v>1716932</v>
      </c>
    </row>
    <row r="16" spans="1:11" ht="31.5" x14ac:dyDescent="0.25">
      <c r="A16" s="16">
        <f>A14+1</f>
        <v>5</v>
      </c>
      <c r="B16" s="11"/>
      <c r="C16" s="7" t="s">
        <v>26</v>
      </c>
      <c r="D16" s="2">
        <v>1178500</v>
      </c>
      <c r="E16" s="2">
        <v>1178500</v>
      </c>
      <c r="F16" s="2">
        <v>1178500</v>
      </c>
    </row>
    <row r="17" spans="1:6" ht="31.5" x14ac:dyDescent="0.25">
      <c r="A17" s="16">
        <f>A16+1</f>
        <v>6</v>
      </c>
      <c r="B17" s="11"/>
      <c r="C17" s="7" t="s">
        <v>27</v>
      </c>
      <c r="D17" s="2">
        <v>360000</v>
      </c>
      <c r="E17" s="2">
        <v>400000</v>
      </c>
      <c r="F17" s="2">
        <v>400000</v>
      </c>
    </row>
    <row r="18" spans="1:6" x14ac:dyDescent="0.25">
      <c r="A18" s="16">
        <f>A17+1</f>
        <v>7</v>
      </c>
      <c r="B18" s="11"/>
      <c r="C18" s="7" t="s">
        <v>28</v>
      </c>
      <c r="D18" s="2">
        <v>198074</v>
      </c>
      <c r="E18" s="2">
        <v>138432</v>
      </c>
      <c r="F18" s="2">
        <v>138432</v>
      </c>
    </row>
    <row r="19" spans="1:6" x14ac:dyDescent="0.25">
      <c r="A19" s="61" t="s">
        <v>6</v>
      </c>
      <c r="B19" s="62"/>
      <c r="C19" s="63"/>
      <c r="D19" s="22">
        <f>D20+D21+D22</f>
        <v>5380342</v>
      </c>
      <c r="E19" s="22">
        <f t="shared" ref="E19:F19" si="5">E20+E21+E22</f>
        <v>4250246</v>
      </c>
      <c r="F19" s="22">
        <f t="shared" si="5"/>
        <v>4250246</v>
      </c>
    </row>
    <row r="20" spans="1:6" ht="47.25" x14ac:dyDescent="0.25">
      <c r="A20" s="16">
        <f>A18+1</f>
        <v>8</v>
      </c>
      <c r="B20" s="11"/>
      <c r="C20" s="4" t="s">
        <v>98</v>
      </c>
      <c r="D20" s="2">
        <v>4000000</v>
      </c>
      <c r="E20" s="2">
        <v>4000000</v>
      </c>
      <c r="F20" s="2">
        <v>4000000</v>
      </c>
    </row>
    <row r="21" spans="1:6" x14ac:dyDescent="0.25">
      <c r="A21" s="16">
        <f>A20+1</f>
        <v>9</v>
      </c>
      <c r="B21" s="11"/>
      <c r="C21" s="4" t="s">
        <v>65</v>
      </c>
      <c r="D21" s="2">
        <v>1100000</v>
      </c>
      <c r="E21" s="2">
        <v>0</v>
      </c>
      <c r="F21" s="2">
        <v>0</v>
      </c>
    </row>
    <row r="22" spans="1:6" x14ac:dyDescent="0.25">
      <c r="A22" s="16">
        <f>A21+1</f>
        <v>10</v>
      </c>
      <c r="B22" s="11"/>
      <c r="C22" s="4" t="s">
        <v>66</v>
      </c>
      <c r="D22" s="2">
        <v>280342</v>
      </c>
      <c r="E22" s="2">
        <v>250246</v>
      </c>
      <c r="F22" s="2">
        <v>250246</v>
      </c>
    </row>
    <row r="23" spans="1:6" x14ac:dyDescent="0.25">
      <c r="A23" s="61" t="s">
        <v>12</v>
      </c>
      <c r="B23" s="62"/>
      <c r="C23" s="63"/>
      <c r="D23" s="22">
        <f>SUM(D24:D30)</f>
        <v>4597349.75</v>
      </c>
      <c r="E23" s="22">
        <f t="shared" ref="E23:F23" si="6">SUM(E24:E30)</f>
        <v>4626910.75</v>
      </c>
      <c r="F23" s="22">
        <f t="shared" si="6"/>
        <v>10383132.5</v>
      </c>
    </row>
    <row r="24" spans="1:6" s="28" customFormat="1" ht="31.5" x14ac:dyDescent="0.25">
      <c r="A24" s="49">
        <f>A22+1</f>
        <v>11</v>
      </c>
      <c r="B24" s="29"/>
      <c r="C24" s="35" t="s">
        <v>29</v>
      </c>
      <c r="D24" s="31">
        <v>0</v>
      </c>
      <c r="E24" s="31">
        <v>0</v>
      </c>
      <c r="F24" s="31">
        <v>69873</v>
      </c>
    </row>
    <row r="25" spans="1:6" s="28" customFormat="1" ht="31.5" x14ac:dyDescent="0.25">
      <c r="A25" s="49">
        <f>A24+1</f>
        <v>12</v>
      </c>
      <c r="B25" s="29"/>
      <c r="C25" s="35" t="s">
        <v>30</v>
      </c>
      <c r="D25" s="31">
        <v>0</v>
      </c>
      <c r="E25" s="31">
        <v>0</v>
      </c>
      <c r="F25" s="31">
        <v>370095.75</v>
      </c>
    </row>
    <row r="26" spans="1:6" s="28" customFormat="1" x14ac:dyDescent="0.25">
      <c r="A26" s="49">
        <f>A25+1</f>
        <v>13</v>
      </c>
      <c r="B26" s="29"/>
      <c r="C26" s="35" t="s">
        <v>31</v>
      </c>
      <c r="D26" s="31">
        <v>615000</v>
      </c>
      <c r="E26" s="31">
        <v>800000</v>
      </c>
      <c r="F26" s="31">
        <v>6000000</v>
      </c>
    </row>
    <row r="27" spans="1:6" x14ac:dyDescent="0.25">
      <c r="A27" s="49">
        <f t="shared" ref="A27:A29" si="7">A26+1</f>
        <v>14</v>
      </c>
      <c r="B27" s="11"/>
      <c r="C27" s="36" t="s">
        <v>99</v>
      </c>
      <c r="D27" s="2">
        <v>250470</v>
      </c>
      <c r="E27" s="2">
        <v>96800</v>
      </c>
      <c r="F27" s="2">
        <v>96800</v>
      </c>
    </row>
    <row r="28" spans="1:6" ht="47.25" x14ac:dyDescent="0.25">
      <c r="A28" s="49">
        <f t="shared" si="7"/>
        <v>15</v>
      </c>
      <c r="B28" s="11"/>
      <c r="C28" s="36" t="s">
        <v>32</v>
      </c>
      <c r="D28" s="2">
        <v>0</v>
      </c>
      <c r="E28" s="2">
        <v>0</v>
      </c>
      <c r="F28" s="2">
        <v>116256</v>
      </c>
    </row>
    <row r="29" spans="1:6" ht="47.25" x14ac:dyDescent="0.25">
      <c r="A29" s="49">
        <f t="shared" si="7"/>
        <v>16</v>
      </c>
      <c r="B29" s="11"/>
      <c r="C29" s="36" t="s">
        <v>33</v>
      </c>
      <c r="D29" s="2">
        <v>3105660.75</v>
      </c>
      <c r="E29" s="2">
        <v>3105660.75</v>
      </c>
      <c r="F29" s="2">
        <v>3105660.75</v>
      </c>
    </row>
    <row r="30" spans="1:6" x14ac:dyDescent="0.25">
      <c r="A30" s="49">
        <f>A29+1</f>
        <v>17</v>
      </c>
      <c r="B30" s="11"/>
      <c r="C30" s="36" t="s">
        <v>66</v>
      </c>
      <c r="D30" s="2">
        <v>626219</v>
      </c>
      <c r="E30" s="2">
        <v>624450</v>
      </c>
      <c r="F30" s="2">
        <v>624447</v>
      </c>
    </row>
    <row r="31" spans="1:6" x14ac:dyDescent="0.25">
      <c r="A31" s="61" t="s">
        <v>3</v>
      </c>
      <c r="B31" s="62"/>
      <c r="C31" s="63"/>
      <c r="D31" s="22">
        <f>SUM(D32:D44)</f>
        <v>10597731</v>
      </c>
      <c r="E31" s="22">
        <f>SUM(E32:E44)</f>
        <v>10147864</v>
      </c>
      <c r="F31" s="22">
        <f>SUM(F32:F44)</f>
        <v>13963969</v>
      </c>
    </row>
    <row r="32" spans="1:6" ht="31.5" x14ac:dyDescent="0.25">
      <c r="A32" s="16">
        <f>A30+1</f>
        <v>18</v>
      </c>
      <c r="B32" s="9" t="s">
        <v>67</v>
      </c>
      <c r="C32" s="36" t="s">
        <v>34</v>
      </c>
      <c r="D32" s="2">
        <v>3713634</v>
      </c>
      <c r="E32" s="2">
        <v>3956440</v>
      </c>
      <c r="F32" s="2">
        <v>8000000</v>
      </c>
    </row>
    <row r="33" spans="1:6" x14ac:dyDescent="0.25">
      <c r="A33" s="16">
        <f>A32+1</f>
        <v>19</v>
      </c>
      <c r="B33" s="11" t="s">
        <v>68</v>
      </c>
      <c r="C33" s="36" t="s">
        <v>35</v>
      </c>
      <c r="D33" s="2">
        <v>1658061</v>
      </c>
      <c r="E33" s="2">
        <v>2985552</v>
      </c>
      <c r="F33" s="2">
        <v>1841652</v>
      </c>
    </row>
    <row r="34" spans="1:6" x14ac:dyDescent="0.25">
      <c r="A34" s="16">
        <f t="shared" ref="A34:A44" si="8">A33+1</f>
        <v>20</v>
      </c>
      <c r="B34" s="11" t="s">
        <v>69</v>
      </c>
      <c r="C34" s="36" t="s">
        <v>70</v>
      </c>
      <c r="D34" s="2">
        <v>413488</v>
      </c>
      <c r="E34" s="2">
        <v>375913</v>
      </c>
      <c r="F34" s="2">
        <v>802828</v>
      </c>
    </row>
    <row r="35" spans="1:6" x14ac:dyDescent="0.25">
      <c r="A35" s="16">
        <f t="shared" si="8"/>
        <v>21</v>
      </c>
      <c r="B35" s="11" t="s">
        <v>71</v>
      </c>
      <c r="C35" s="36" t="s">
        <v>72</v>
      </c>
      <c r="D35" s="2">
        <v>525342</v>
      </c>
      <c r="E35" s="2">
        <v>239279</v>
      </c>
      <c r="F35" s="2">
        <v>406779</v>
      </c>
    </row>
    <row r="36" spans="1:6" x14ac:dyDescent="0.25">
      <c r="A36" s="16">
        <f t="shared" si="8"/>
        <v>22</v>
      </c>
      <c r="B36" s="11" t="s">
        <v>73</v>
      </c>
      <c r="C36" s="36" t="s">
        <v>74</v>
      </c>
      <c r="D36" s="2">
        <v>150000</v>
      </c>
      <c r="E36" s="2">
        <v>0</v>
      </c>
      <c r="F36" s="2">
        <v>0</v>
      </c>
    </row>
    <row r="37" spans="1:6" ht="31.5" x14ac:dyDescent="0.25">
      <c r="A37" s="16">
        <f t="shared" si="8"/>
        <v>23</v>
      </c>
      <c r="B37" s="11" t="s">
        <v>75</v>
      </c>
      <c r="C37" s="36" t="s">
        <v>76</v>
      </c>
      <c r="D37" s="2">
        <v>302248</v>
      </c>
      <c r="E37" s="2">
        <v>151124</v>
      </c>
      <c r="F37" s="2">
        <v>302248</v>
      </c>
    </row>
    <row r="38" spans="1:6" ht="31.5" x14ac:dyDescent="0.25">
      <c r="A38" s="16">
        <f t="shared" si="8"/>
        <v>24</v>
      </c>
      <c r="B38" s="11" t="s">
        <v>77</v>
      </c>
      <c r="C38" s="36" t="s">
        <v>78</v>
      </c>
      <c r="D38" s="2">
        <v>750000</v>
      </c>
      <c r="E38" s="2">
        <v>0</v>
      </c>
      <c r="F38" s="2">
        <v>0</v>
      </c>
    </row>
    <row r="39" spans="1:6" ht="31.5" x14ac:dyDescent="0.25">
      <c r="A39" s="16">
        <f t="shared" si="8"/>
        <v>25</v>
      </c>
      <c r="B39" s="11" t="s">
        <v>79</v>
      </c>
      <c r="C39" s="36" t="s">
        <v>80</v>
      </c>
      <c r="D39" s="2">
        <v>186334</v>
      </c>
      <c r="E39" s="2">
        <v>0</v>
      </c>
      <c r="F39" s="2">
        <v>186334</v>
      </c>
    </row>
    <row r="40" spans="1:6" x14ac:dyDescent="0.25">
      <c r="A40" s="16">
        <f t="shared" si="8"/>
        <v>26</v>
      </c>
      <c r="B40" s="11" t="s">
        <v>81</v>
      </c>
      <c r="C40" s="36" t="s">
        <v>82</v>
      </c>
      <c r="D40" s="2">
        <v>578686</v>
      </c>
      <c r="E40" s="2">
        <v>587826</v>
      </c>
      <c r="F40" s="2">
        <v>587826</v>
      </c>
    </row>
    <row r="41" spans="1:6" ht="31.5" x14ac:dyDescent="0.25">
      <c r="A41" s="16">
        <f t="shared" si="8"/>
        <v>27</v>
      </c>
      <c r="B41" s="11" t="s">
        <v>83</v>
      </c>
      <c r="C41" s="36" t="s">
        <v>84</v>
      </c>
      <c r="D41" s="2">
        <v>368938</v>
      </c>
      <c r="E41" s="2">
        <v>351730</v>
      </c>
      <c r="F41" s="2">
        <v>336302</v>
      </c>
    </row>
    <row r="42" spans="1:6" ht="31.5" x14ac:dyDescent="0.25">
      <c r="A42" s="16">
        <f t="shared" si="8"/>
        <v>28</v>
      </c>
      <c r="B42" s="11" t="s">
        <v>85</v>
      </c>
      <c r="C42" s="36" t="s">
        <v>86</v>
      </c>
      <c r="D42" s="2">
        <v>151000</v>
      </c>
      <c r="E42" s="2">
        <v>0</v>
      </c>
      <c r="F42" s="2">
        <v>0</v>
      </c>
    </row>
    <row r="43" spans="1:6" ht="31.5" x14ac:dyDescent="0.25">
      <c r="A43" s="16">
        <f t="shared" si="8"/>
        <v>29</v>
      </c>
      <c r="B43" s="11" t="s">
        <v>87</v>
      </c>
      <c r="C43" s="36" t="s">
        <v>88</v>
      </c>
      <c r="D43" s="2">
        <v>300000</v>
      </c>
      <c r="E43" s="2">
        <v>0</v>
      </c>
      <c r="F43" s="2">
        <v>0</v>
      </c>
    </row>
    <row r="44" spans="1:6" ht="31.5" x14ac:dyDescent="0.25">
      <c r="A44" s="16">
        <f t="shared" si="8"/>
        <v>30</v>
      </c>
      <c r="B44" s="11"/>
      <c r="C44" s="36" t="s">
        <v>36</v>
      </c>
      <c r="D44" s="2">
        <v>1500000</v>
      </c>
      <c r="E44" s="2">
        <v>1500000</v>
      </c>
      <c r="F44" s="2">
        <v>1500000</v>
      </c>
    </row>
    <row r="45" spans="1:6" x14ac:dyDescent="0.25">
      <c r="A45" s="61" t="s">
        <v>8</v>
      </c>
      <c r="B45" s="62"/>
      <c r="C45" s="63"/>
      <c r="D45" s="21">
        <f>SUM(D46:D48)</f>
        <v>2897479</v>
      </c>
      <c r="E45" s="21">
        <f t="shared" ref="E45:F45" si="9">SUM(E46:E48)</f>
        <v>4808234</v>
      </c>
      <c r="F45" s="21">
        <f t="shared" si="9"/>
        <v>4692687</v>
      </c>
    </row>
    <row r="46" spans="1:6" s="28" customFormat="1" x14ac:dyDescent="0.25">
      <c r="A46" s="49">
        <f>A44+1</f>
        <v>31</v>
      </c>
      <c r="B46" s="29"/>
      <c r="C46" s="37" t="s">
        <v>37</v>
      </c>
      <c r="D46" s="34">
        <v>350000</v>
      </c>
      <c r="E46" s="34">
        <v>0</v>
      </c>
      <c r="F46" s="34">
        <v>0</v>
      </c>
    </row>
    <row r="47" spans="1:6" s="28" customFormat="1" ht="47.25" x14ac:dyDescent="0.25">
      <c r="A47" s="49">
        <f>A46+1</f>
        <v>32</v>
      </c>
      <c r="B47" s="29"/>
      <c r="C47" s="37" t="s">
        <v>38</v>
      </c>
      <c r="D47" s="34">
        <v>329520</v>
      </c>
      <c r="E47" s="34">
        <v>372316</v>
      </c>
      <c r="F47" s="34">
        <v>256769</v>
      </c>
    </row>
    <row r="48" spans="1:6" s="28" customFormat="1" x14ac:dyDescent="0.25">
      <c r="A48" s="32">
        <f>A47+1</f>
        <v>33</v>
      </c>
      <c r="B48" s="33"/>
      <c r="C48" s="38" t="s">
        <v>39</v>
      </c>
      <c r="D48" s="34">
        <v>2217959</v>
      </c>
      <c r="E48" s="34">
        <v>4435918</v>
      </c>
      <c r="F48" s="34">
        <v>4435918</v>
      </c>
    </row>
    <row r="49" spans="1:6" x14ac:dyDescent="0.25">
      <c r="A49" s="61" t="s">
        <v>10</v>
      </c>
      <c r="B49" s="62"/>
      <c r="C49" s="63"/>
      <c r="D49" s="21">
        <f>SUM(D50:D53)</f>
        <v>1237372.75</v>
      </c>
      <c r="E49" s="21">
        <f t="shared" ref="E49:F49" si="10">SUM(E50:E53)</f>
        <v>1571258.75</v>
      </c>
      <c r="F49" s="21">
        <f t="shared" si="10"/>
        <v>1581217.75</v>
      </c>
    </row>
    <row r="50" spans="1:6" s="28" customFormat="1" x14ac:dyDescent="0.25">
      <c r="A50" s="49">
        <f>A48+1</f>
        <v>34</v>
      </c>
      <c r="B50" s="29"/>
      <c r="C50" s="39" t="s">
        <v>40</v>
      </c>
      <c r="D50" s="34">
        <v>148830</v>
      </c>
      <c r="E50" s="34">
        <v>121484</v>
      </c>
      <c r="F50" s="34">
        <v>128260</v>
      </c>
    </row>
    <row r="51" spans="1:6" s="28" customFormat="1" ht="31.5" x14ac:dyDescent="0.25">
      <c r="A51" s="49">
        <f>A50+1</f>
        <v>35</v>
      </c>
      <c r="B51" s="29"/>
      <c r="C51" s="37" t="s">
        <v>41</v>
      </c>
      <c r="D51" s="34">
        <v>319814</v>
      </c>
      <c r="E51" s="34">
        <v>314374</v>
      </c>
      <c r="F51" s="34">
        <v>317557</v>
      </c>
    </row>
    <row r="52" spans="1:6" s="28" customFormat="1" x14ac:dyDescent="0.25">
      <c r="A52" s="49">
        <f>A51+1</f>
        <v>36</v>
      </c>
      <c r="B52" s="29"/>
      <c r="C52" s="39" t="s">
        <v>42</v>
      </c>
      <c r="D52" s="34">
        <v>402054.75</v>
      </c>
      <c r="E52" s="34">
        <v>402054.75</v>
      </c>
      <c r="F52" s="34">
        <v>402054.75</v>
      </c>
    </row>
    <row r="53" spans="1:6" ht="31.5" x14ac:dyDescent="0.25">
      <c r="A53" s="16">
        <f>A52+1</f>
        <v>37</v>
      </c>
      <c r="B53" s="11"/>
      <c r="C53" s="36" t="s">
        <v>43</v>
      </c>
      <c r="D53" s="2">
        <v>366674</v>
      </c>
      <c r="E53" s="2">
        <v>733346</v>
      </c>
      <c r="F53" s="2">
        <v>733346</v>
      </c>
    </row>
    <row r="54" spans="1:6" x14ac:dyDescent="0.25">
      <c r="A54" s="61" t="s">
        <v>9</v>
      </c>
      <c r="B54" s="62"/>
      <c r="C54" s="63"/>
      <c r="D54" s="21">
        <f>SUM(D55:D56)</f>
        <v>136371</v>
      </c>
      <c r="E54" s="21">
        <f>SUM(E55:E56)</f>
        <v>6371</v>
      </c>
      <c r="F54" s="21">
        <f>SUM(F55:F56)</f>
        <v>6371</v>
      </c>
    </row>
    <row r="55" spans="1:6" ht="31.5" x14ac:dyDescent="0.25">
      <c r="A55" s="16">
        <f>A53+1</f>
        <v>38</v>
      </c>
      <c r="B55" s="11"/>
      <c r="C55" s="36" t="s">
        <v>44</v>
      </c>
      <c r="D55" s="2">
        <v>130000</v>
      </c>
      <c r="E55" s="2">
        <v>0</v>
      </c>
      <c r="F55" s="2">
        <v>0</v>
      </c>
    </row>
    <row r="56" spans="1:6" ht="31.5" x14ac:dyDescent="0.25">
      <c r="A56" s="16">
        <f>A55+1</f>
        <v>39</v>
      </c>
      <c r="B56" s="11"/>
      <c r="C56" s="36" t="s">
        <v>45</v>
      </c>
      <c r="D56" s="2">
        <v>6371</v>
      </c>
      <c r="E56" s="2">
        <v>6371</v>
      </c>
      <c r="F56" s="2">
        <v>6371</v>
      </c>
    </row>
    <row r="57" spans="1:6" x14ac:dyDescent="0.25">
      <c r="A57" s="61" t="s">
        <v>7</v>
      </c>
      <c r="B57" s="62"/>
      <c r="C57" s="63"/>
      <c r="D57" s="21">
        <f>SUM(D58:D63)</f>
        <v>37009351</v>
      </c>
      <c r="E57" s="21">
        <f t="shared" ref="E57:F57" si="11">SUM(E58:E63)</f>
        <v>38979815</v>
      </c>
      <c r="F57" s="21">
        <f t="shared" si="11"/>
        <v>39014780</v>
      </c>
    </row>
    <row r="58" spans="1:6" x14ac:dyDescent="0.25">
      <c r="A58" s="16">
        <f>A56+1</f>
        <v>40</v>
      </c>
      <c r="B58" s="11"/>
      <c r="C58" s="5" t="s">
        <v>52</v>
      </c>
      <c r="D58" s="2">
        <v>990921</v>
      </c>
      <c r="E58" s="2">
        <v>990921</v>
      </c>
      <c r="F58" s="2">
        <v>990921</v>
      </c>
    </row>
    <row r="59" spans="1:6" x14ac:dyDescent="0.25">
      <c r="A59" s="16">
        <f>A58+1</f>
        <v>41</v>
      </c>
      <c r="B59" s="11"/>
      <c r="C59" s="5" t="s">
        <v>46</v>
      </c>
      <c r="D59" s="2">
        <v>917227</v>
      </c>
      <c r="E59" s="2">
        <v>847691</v>
      </c>
      <c r="F59" s="2">
        <v>882656</v>
      </c>
    </row>
    <row r="60" spans="1:6" x14ac:dyDescent="0.25">
      <c r="A60" s="16">
        <f t="shared" ref="A60:A63" si="12">A59+1</f>
        <v>42</v>
      </c>
      <c r="B60" s="11"/>
      <c r="C60" s="5" t="s">
        <v>89</v>
      </c>
      <c r="D60" s="2">
        <v>28240000</v>
      </c>
      <c r="E60" s="2">
        <v>32450000</v>
      </c>
      <c r="F60" s="2">
        <v>32450000</v>
      </c>
    </row>
    <row r="61" spans="1:6" x14ac:dyDescent="0.25">
      <c r="A61" s="16">
        <f t="shared" si="12"/>
        <v>43</v>
      </c>
      <c r="B61" s="11"/>
      <c r="C61" s="5" t="s">
        <v>90</v>
      </c>
      <c r="D61" s="2">
        <v>400000</v>
      </c>
      <c r="E61" s="2">
        <v>400000</v>
      </c>
      <c r="F61" s="2">
        <v>400000</v>
      </c>
    </row>
    <row r="62" spans="1:6" ht="31.5" x14ac:dyDescent="0.25">
      <c r="A62" s="16">
        <f t="shared" si="12"/>
        <v>44</v>
      </c>
      <c r="B62" s="11"/>
      <c r="C62" s="5" t="s">
        <v>91</v>
      </c>
      <c r="D62" s="2">
        <v>3500000</v>
      </c>
      <c r="E62" s="2">
        <v>1330000</v>
      </c>
      <c r="F62" s="2">
        <v>1330000</v>
      </c>
    </row>
    <row r="63" spans="1:6" x14ac:dyDescent="0.25">
      <c r="A63" s="16">
        <f t="shared" si="12"/>
        <v>45</v>
      </c>
      <c r="B63" s="11"/>
      <c r="C63" s="5" t="s">
        <v>93</v>
      </c>
      <c r="D63" s="2">
        <v>2961203</v>
      </c>
      <c r="E63" s="2">
        <v>2961203</v>
      </c>
      <c r="F63" s="2">
        <v>2961203</v>
      </c>
    </row>
    <row r="64" spans="1:6" x14ac:dyDescent="0.25">
      <c r="A64" s="61" t="s">
        <v>16</v>
      </c>
      <c r="B64" s="62"/>
      <c r="C64" s="63"/>
      <c r="D64" s="21">
        <f>SUM(D65:D71)</f>
        <v>2561265.5</v>
      </c>
      <c r="E64" s="21">
        <f t="shared" ref="E64:F64" si="13">SUM(E65:E71)</f>
        <v>1817423.5</v>
      </c>
      <c r="F64" s="21">
        <f t="shared" si="13"/>
        <v>1819874</v>
      </c>
    </row>
    <row r="65" spans="1:6" s="40" customFormat="1" x14ac:dyDescent="0.25">
      <c r="A65" s="50">
        <f>A63+1</f>
        <v>46</v>
      </c>
      <c r="B65" s="30"/>
      <c r="C65" s="42" t="s">
        <v>47</v>
      </c>
      <c r="D65" s="41">
        <v>848587.5</v>
      </c>
      <c r="E65" s="41">
        <v>848587.5</v>
      </c>
      <c r="F65" s="41">
        <v>848587.5</v>
      </c>
    </row>
    <row r="66" spans="1:6" s="40" customFormat="1" x14ac:dyDescent="0.25">
      <c r="A66" s="50">
        <f t="shared" ref="A66:A71" si="14">A65+1</f>
        <v>47</v>
      </c>
      <c r="B66" s="30"/>
      <c r="C66" s="42" t="s">
        <v>48</v>
      </c>
      <c r="D66" s="41">
        <v>202377</v>
      </c>
      <c r="E66" s="41">
        <v>186560</v>
      </c>
      <c r="F66" s="41">
        <v>186560</v>
      </c>
    </row>
    <row r="67" spans="1:6" s="40" customFormat="1" ht="31.5" customHeight="1" x14ac:dyDescent="0.25">
      <c r="A67" s="49">
        <f t="shared" si="14"/>
        <v>48</v>
      </c>
      <c r="B67" s="30"/>
      <c r="C67" s="35" t="s">
        <v>101</v>
      </c>
      <c r="D67" s="41">
        <v>5157</v>
      </c>
      <c r="E67" s="41">
        <v>6657</v>
      </c>
      <c r="F67" s="41">
        <v>6657</v>
      </c>
    </row>
    <row r="68" spans="1:6" s="40" customFormat="1" x14ac:dyDescent="0.25">
      <c r="A68" s="50">
        <f t="shared" si="14"/>
        <v>49</v>
      </c>
      <c r="B68" s="30"/>
      <c r="C68" s="42" t="s">
        <v>49</v>
      </c>
      <c r="D68" s="41">
        <v>3000</v>
      </c>
      <c r="E68" s="41">
        <v>3000</v>
      </c>
      <c r="F68" s="41">
        <v>3000</v>
      </c>
    </row>
    <row r="69" spans="1:6" s="40" customFormat="1" x14ac:dyDescent="0.25">
      <c r="A69" s="50">
        <f t="shared" si="14"/>
        <v>50</v>
      </c>
      <c r="B69" s="30"/>
      <c r="C69" s="42" t="s">
        <v>50</v>
      </c>
      <c r="D69" s="41">
        <v>231885</v>
      </c>
      <c r="E69" s="41">
        <v>231885</v>
      </c>
      <c r="F69" s="41">
        <v>231885</v>
      </c>
    </row>
    <row r="70" spans="1:6" s="40" customFormat="1" x14ac:dyDescent="0.25">
      <c r="A70" s="50">
        <f t="shared" si="14"/>
        <v>51</v>
      </c>
      <c r="B70" s="30"/>
      <c r="C70" s="42" t="s">
        <v>51</v>
      </c>
      <c r="D70" s="41">
        <v>1059022</v>
      </c>
      <c r="E70" s="41">
        <v>540734</v>
      </c>
      <c r="F70" s="41">
        <v>543184.5</v>
      </c>
    </row>
    <row r="71" spans="1:6" s="40" customFormat="1" x14ac:dyDescent="0.25">
      <c r="A71" s="50">
        <f t="shared" si="14"/>
        <v>52</v>
      </c>
      <c r="B71" s="30"/>
      <c r="C71" s="42" t="s">
        <v>66</v>
      </c>
      <c r="D71" s="41">
        <v>211237</v>
      </c>
      <c r="E71" s="41">
        <v>0</v>
      </c>
      <c r="F71" s="41">
        <v>0</v>
      </c>
    </row>
    <row r="72" spans="1:6" x14ac:dyDescent="0.25">
      <c r="A72" s="61" t="s">
        <v>14</v>
      </c>
      <c r="B72" s="62"/>
      <c r="C72" s="63"/>
      <c r="D72" s="21">
        <f>D73</f>
        <v>1550000</v>
      </c>
      <c r="E72" s="21">
        <f t="shared" ref="E72:F72" si="15">E73</f>
        <v>1550000</v>
      </c>
      <c r="F72" s="21">
        <f t="shared" si="15"/>
        <v>1550000</v>
      </c>
    </row>
    <row r="73" spans="1:6" x14ac:dyDescent="0.25">
      <c r="A73" s="16">
        <f>A71+1</f>
        <v>53</v>
      </c>
      <c r="B73" s="11"/>
      <c r="C73" s="5" t="s">
        <v>53</v>
      </c>
      <c r="D73" s="2">
        <v>1550000</v>
      </c>
      <c r="E73" s="2">
        <v>1550000</v>
      </c>
      <c r="F73" s="2">
        <v>1550000</v>
      </c>
    </row>
    <row r="74" spans="1:6" x14ac:dyDescent="0.25">
      <c r="A74" s="61" t="s">
        <v>15</v>
      </c>
      <c r="B74" s="62"/>
      <c r="C74" s="63"/>
      <c r="D74" s="21">
        <f>SUM(D75:D82)</f>
        <v>4636898</v>
      </c>
      <c r="E74" s="21">
        <f t="shared" ref="E74:F74" si="16">SUM(E75:E82)</f>
        <v>3531583</v>
      </c>
      <c r="F74" s="21">
        <f t="shared" si="16"/>
        <v>3460962</v>
      </c>
    </row>
    <row r="75" spans="1:6" ht="31.5" x14ac:dyDescent="0.25">
      <c r="A75" s="16">
        <f>A73+1</f>
        <v>54</v>
      </c>
      <c r="B75" s="11"/>
      <c r="C75" s="43" t="s">
        <v>54</v>
      </c>
      <c r="D75" s="2">
        <v>758250</v>
      </c>
      <c r="E75" s="2">
        <v>758250</v>
      </c>
      <c r="F75" s="2">
        <v>758250</v>
      </c>
    </row>
    <row r="76" spans="1:6" x14ac:dyDescent="0.25">
      <c r="A76" s="16">
        <f>A75+1</f>
        <v>55</v>
      </c>
      <c r="B76" s="11"/>
      <c r="C76" s="43" t="s">
        <v>55</v>
      </c>
      <c r="D76" s="2">
        <v>513277</v>
      </c>
      <c r="E76" s="2">
        <v>513277</v>
      </c>
      <c r="F76" s="2">
        <v>513277</v>
      </c>
    </row>
    <row r="77" spans="1:6" x14ac:dyDescent="0.25">
      <c r="A77" s="16">
        <f t="shared" ref="A77" si="17">A76+1</f>
        <v>56</v>
      </c>
      <c r="B77" s="11"/>
      <c r="C77" s="43" t="s">
        <v>56</v>
      </c>
      <c r="D77" s="2">
        <v>270621</v>
      </c>
      <c r="E77" s="2">
        <v>270621</v>
      </c>
      <c r="F77" s="2">
        <v>200000</v>
      </c>
    </row>
    <row r="78" spans="1:6" x14ac:dyDescent="0.25">
      <c r="A78" s="16">
        <f>A77+1</f>
        <v>57</v>
      </c>
      <c r="B78" s="11"/>
      <c r="C78" s="43" t="s">
        <v>95</v>
      </c>
      <c r="D78" s="2">
        <v>700000</v>
      </c>
      <c r="E78" s="2">
        <v>700000</v>
      </c>
      <c r="F78" s="2">
        <v>700000</v>
      </c>
    </row>
    <row r="79" spans="1:6" x14ac:dyDescent="0.25">
      <c r="A79" s="16">
        <f t="shared" ref="A79:A82" si="18">A78+1</f>
        <v>58</v>
      </c>
      <c r="B79" s="11"/>
      <c r="C79" s="43" t="s">
        <v>57</v>
      </c>
      <c r="D79" s="2">
        <v>500000</v>
      </c>
      <c r="E79" s="2">
        <v>500000</v>
      </c>
      <c r="F79" s="2">
        <v>500000</v>
      </c>
    </row>
    <row r="80" spans="1:6" x14ac:dyDescent="0.25">
      <c r="A80" s="16">
        <f t="shared" si="18"/>
        <v>59</v>
      </c>
      <c r="B80" s="11"/>
      <c r="C80" s="43" t="s">
        <v>58</v>
      </c>
      <c r="D80" s="2">
        <v>1000000</v>
      </c>
      <c r="E80" s="2">
        <v>0</v>
      </c>
      <c r="F80" s="2">
        <v>0</v>
      </c>
    </row>
    <row r="81" spans="1:12" x14ac:dyDescent="0.25">
      <c r="A81" s="16">
        <f t="shared" si="18"/>
        <v>60</v>
      </c>
      <c r="B81" s="11"/>
      <c r="C81" s="44" t="s">
        <v>59</v>
      </c>
      <c r="D81" s="6">
        <v>394750</v>
      </c>
      <c r="E81" s="6">
        <v>789435</v>
      </c>
      <c r="F81" s="6">
        <v>789435</v>
      </c>
    </row>
    <row r="82" spans="1:12" x14ac:dyDescent="0.25">
      <c r="A82" s="16">
        <f t="shared" si="18"/>
        <v>61</v>
      </c>
      <c r="B82" s="11"/>
      <c r="C82" s="48" t="s">
        <v>94</v>
      </c>
      <c r="D82" s="6">
        <v>500000</v>
      </c>
      <c r="E82" s="6">
        <v>0</v>
      </c>
      <c r="F82" s="6">
        <v>0</v>
      </c>
    </row>
    <row r="83" spans="1:12" x14ac:dyDescent="0.25">
      <c r="A83" s="61" t="s">
        <v>11</v>
      </c>
      <c r="B83" s="62"/>
      <c r="C83" s="63"/>
      <c r="D83" s="21">
        <f>D84+D85</f>
        <v>922150</v>
      </c>
      <c r="E83" s="21">
        <f t="shared" ref="E83:F83" si="19">E84+E85</f>
        <v>1619350</v>
      </c>
      <c r="F83" s="21">
        <f t="shared" si="19"/>
        <v>1619350</v>
      </c>
    </row>
    <row r="84" spans="1:12" x14ac:dyDescent="0.25">
      <c r="A84" s="16">
        <f>A82+1</f>
        <v>62</v>
      </c>
      <c r="B84" s="12"/>
      <c r="C84" s="43" t="s">
        <v>60</v>
      </c>
      <c r="D84" s="2">
        <v>224950</v>
      </c>
      <c r="E84" s="2">
        <v>224950</v>
      </c>
      <c r="F84" s="2">
        <v>224950</v>
      </c>
    </row>
    <row r="85" spans="1:12" ht="31.5" x14ac:dyDescent="0.25">
      <c r="A85" s="16">
        <f>A84+1</f>
        <v>63</v>
      </c>
      <c r="B85" s="11"/>
      <c r="C85" s="36" t="s">
        <v>61</v>
      </c>
      <c r="D85" s="6">
        <v>697200</v>
      </c>
      <c r="E85" s="6">
        <v>1394400</v>
      </c>
      <c r="F85" s="6">
        <v>1394400</v>
      </c>
    </row>
    <row r="86" spans="1:12" x14ac:dyDescent="0.25">
      <c r="A86" s="61" t="s">
        <v>62</v>
      </c>
      <c r="B86" s="62"/>
      <c r="C86" s="63"/>
      <c r="D86" s="21">
        <f>D87</f>
        <v>0</v>
      </c>
      <c r="E86" s="21">
        <f t="shared" ref="E86:F86" si="20">E87</f>
        <v>0</v>
      </c>
      <c r="F86" s="21">
        <f t="shared" si="20"/>
        <v>144000000</v>
      </c>
    </row>
    <row r="87" spans="1:12" x14ac:dyDescent="0.25">
      <c r="A87" s="16">
        <f>A85+1</f>
        <v>64</v>
      </c>
      <c r="B87" s="12"/>
      <c r="C87" s="43" t="s">
        <v>100</v>
      </c>
      <c r="D87" s="2"/>
      <c r="E87" s="2"/>
      <c r="F87" s="2">
        <v>144000000</v>
      </c>
    </row>
    <row r="88" spans="1:12" x14ac:dyDescent="0.25">
      <c r="A88" s="54"/>
      <c r="B88" s="55"/>
      <c r="C88" s="56"/>
      <c r="D88" s="57"/>
      <c r="E88" s="57"/>
      <c r="F88" s="57"/>
    </row>
    <row r="89" spans="1:12" x14ac:dyDescent="0.25">
      <c r="A89" s="54"/>
      <c r="B89" s="55"/>
      <c r="C89" s="56"/>
      <c r="D89" s="57"/>
      <c r="E89" s="57"/>
      <c r="F89" s="57"/>
    </row>
    <row r="90" spans="1:12" x14ac:dyDescent="0.25">
      <c r="A90" s="54"/>
      <c r="B90" s="55"/>
      <c r="C90" s="56"/>
      <c r="D90" s="57"/>
      <c r="E90" s="57"/>
      <c r="F90" s="57"/>
    </row>
    <row r="91" spans="1:12" x14ac:dyDescent="0.25">
      <c r="A91" s="54"/>
      <c r="B91" s="55"/>
      <c r="C91" s="56"/>
      <c r="D91" s="57"/>
      <c r="E91" s="57"/>
      <c r="F91" s="57"/>
    </row>
    <row r="94" spans="1:12" s="24" customFormat="1" ht="18.75" x14ac:dyDescent="0.2">
      <c r="A94" s="51"/>
      <c r="B94" s="59" t="s">
        <v>20</v>
      </c>
      <c r="C94" s="59"/>
      <c r="D94" s="60" t="s">
        <v>21</v>
      </c>
      <c r="E94" s="60"/>
      <c r="F94" s="60"/>
      <c r="L94" s="23"/>
    </row>
    <row r="95" spans="1:12" s="24" customFormat="1" x14ac:dyDescent="0.2">
      <c r="A95" s="51"/>
      <c r="B95" s="27"/>
      <c r="C95" s="27"/>
      <c r="D95" s="9"/>
      <c r="E95" s="9"/>
      <c r="F95" s="9"/>
      <c r="L95" s="23"/>
    </row>
    <row r="96" spans="1:12" s="24" customFormat="1" x14ac:dyDescent="0.2">
      <c r="A96" s="51"/>
      <c r="B96" s="27"/>
      <c r="C96" s="27"/>
      <c r="D96" s="9"/>
      <c r="E96" s="9"/>
      <c r="F96" s="9"/>
      <c r="L96" s="23"/>
    </row>
    <row r="97" spans="1:12" s="24" customFormat="1" x14ac:dyDescent="0.2">
      <c r="C97" s="27"/>
      <c r="D97" s="9"/>
      <c r="E97" s="9"/>
      <c r="F97" s="9"/>
      <c r="L97" s="23"/>
    </row>
    <row r="98" spans="1:12" s="24" customFormat="1" ht="26.25" customHeight="1" x14ac:dyDescent="0.2">
      <c r="C98" s="27"/>
      <c r="D98" s="9"/>
      <c r="E98" s="9"/>
      <c r="F98" s="9"/>
      <c r="L98" s="23"/>
    </row>
    <row r="99" spans="1:12" s="24" customFormat="1" x14ac:dyDescent="0.2">
      <c r="A99" s="51"/>
      <c r="B99" s="27"/>
      <c r="C99" s="27"/>
      <c r="D99" s="9"/>
      <c r="E99" s="9"/>
      <c r="F99" s="9"/>
      <c r="L99" s="23"/>
    </row>
    <row r="100" spans="1:12" s="24" customFormat="1" x14ac:dyDescent="0.2">
      <c r="A100" s="51"/>
      <c r="B100" s="27"/>
      <c r="C100" s="27"/>
      <c r="D100" s="9"/>
      <c r="E100" s="9"/>
      <c r="F100" s="9"/>
      <c r="L100" s="23"/>
    </row>
    <row r="101" spans="1:12" s="24" customFormat="1" x14ac:dyDescent="0.2">
      <c r="A101" s="51"/>
      <c r="B101" s="27"/>
      <c r="C101" s="27"/>
      <c r="D101" s="9"/>
      <c r="E101" s="9"/>
      <c r="F101" s="9"/>
      <c r="L101" s="23"/>
    </row>
    <row r="102" spans="1:12" s="24" customFormat="1" x14ac:dyDescent="0.2">
      <c r="A102" s="64" t="s">
        <v>63</v>
      </c>
      <c r="B102" s="64"/>
      <c r="C102" s="27"/>
      <c r="D102" s="9"/>
      <c r="E102" s="9"/>
      <c r="F102" s="9"/>
      <c r="L102" s="23"/>
    </row>
    <row r="103" spans="1:12" s="24" customFormat="1" ht="25.5" customHeight="1" x14ac:dyDescent="0.2">
      <c r="A103" s="65" t="s">
        <v>64</v>
      </c>
      <c r="B103" s="64"/>
      <c r="C103" s="27"/>
      <c r="D103" s="9"/>
      <c r="E103" s="9"/>
      <c r="F103" s="9"/>
      <c r="L103" s="23"/>
    </row>
    <row r="104" spans="1:12" s="24" customFormat="1" x14ac:dyDescent="0.2">
      <c r="A104" s="51"/>
      <c r="B104" s="27"/>
      <c r="C104" s="27"/>
      <c r="D104" s="9"/>
      <c r="E104" s="9"/>
      <c r="F104" s="9"/>
      <c r="L104" s="23"/>
    </row>
    <row r="106" spans="1:12" x14ac:dyDescent="0.25">
      <c r="A106" s="52"/>
      <c r="B106" s="26"/>
      <c r="C106" s="25"/>
    </row>
    <row r="107" spans="1:12" x14ac:dyDescent="0.25">
      <c r="A107" s="52"/>
      <c r="B107" s="26"/>
      <c r="C107" s="25"/>
    </row>
    <row r="108" spans="1:12" ht="27.75" customHeight="1" x14ac:dyDescent="0.25">
      <c r="A108" s="58"/>
      <c r="B108" s="58"/>
      <c r="C108" s="58"/>
    </row>
  </sheetData>
  <mergeCells count="24">
    <mergeCell ref="A64:C64"/>
    <mergeCell ref="A83:C83"/>
    <mergeCell ref="D2:F2"/>
    <mergeCell ref="A4:F4"/>
    <mergeCell ref="A57:C57"/>
    <mergeCell ref="A19:C19"/>
    <mergeCell ref="A54:C54"/>
    <mergeCell ref="A49:C49"/>
    <mergeCell ref="A23:C23"/>
    <mergeCell ref="A15:C15"/>
    <mergeCell ref="A31:C31"/>
    <mergeCell ref="A7:C7"/>
    <mergeCell ref="A45:C45"/>
    <mergeCell ref="A8:C8"/>
    <mergeCell ref="A11:C11"/>
    <mergeCell ref="A13:C13"/>
    <mergeCell ref="A108:C108"/>
    <mergeCell ref="B94:C94"/>
    <mergeCell ref="D94:F94"/>
    <mergeCell ref="A72:C72"/>
    <mergeCell ref="A74:C74"/>
    <mergeCell ref="A86:C86"/>
    <mergeCell ref="A102:B102"/>
    <mergeCell ref="A103:B103"/>
  </mergeCells>
  <pageMargins left="0.65" right="0.63" top="0.74803149606299213" bottom="0.74803149606299213" header="0.27" footer="0.31496062992125984"/>
  <pageSetup paperSize="9" scale="68" fitToHeight="0" orientation="portrait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ministrijas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FMZinop01_080917</dc:title>
  <dc:creator>klinta.stafecka@fm.gov.lv</dc:creator>
  <cp:keywords/>
  <cp:lastModifiedBy>Klinta Stafecka</cp:lastModifiedBy>
  <cp:lastPrinted>2017-09-08T05:30:51Z</cp:lastPrinted>
  <dcterms:created xsi:type="dcterms:W3CDTF">2016-08-12T15:54:44Z</dcterms:created>
  <dcterms:modified xsi:type="dcterms:W3CDTF">2017-09-08T05:50:59Z</dcterms:modified>
</cp:coreProperties>
</file>