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5_pielikums" sheetId="4" r:id="rId1"/>
  </sheets>
  <definedNames>
    <definedName name="_xlnm.Print_Titles" localSheetId="0">'5_pielikums'!$5:$6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2" i="4" l="1"/>
  <c r="E112" i="4"/>
  <c r="D112" i="4"/>
  <c r="F95" i="4" l="1"/>
  <c r="F94" i="4" s="1"/>
  <c r="E95" i="4"/>
  <c r="E94" i="4" s="1"/>
  <c r="D95" i="4"/>
  <c r="D94" i="4" s="1"/>
  <c r="D127" i="4" l="1"/>
  <c r="D126" i="4" s="1"/>
  <c r="F126" i="4"/>
  <c r="E126" i="4"/>
  <c r="F84" i="4"/>
  <c r="E84" i="4"/>
  <c r="D84" i="4"/>
  <c r="F68" i="4"/>
  <c r="E68" i="4"/>
  <c r="D68" i="4"/>
  <c r="F63" i="4"/>
  <c r="E63" i="4"/>
  <c r="D63" i="4"/>
  <c r="E31" i="4" l="1"/>
  <c r="F31" i="4"/>
  <c r="D31" i="4"/>
  <c r="E24" i="4"/>
  <c r="F24" i="4"/>
  <c r="D24" i="4"/>
  <c r="E18" i="4"/>
  <c r="F18" i="4"/>
  <c r="D18" i="4"/>
  <c r="F35" i="4" l="1"/>
  <c r="E35" i="4"/>
  <c r="D35" i="4"/>
  <c r="F51" i="4" l="1"/>
  <c r="E51" i="4"/>
  <c r="D51" i="4"/>
  <c r="D87" i="4" l="1"/>
  <c r="E87" i="4"/>
  <c r="F87" i="4"/>
  <c r="E75" i="4" l="1"/>
  <c r="F75" i="4"/>
  <c r="D75" i="4"/>
  <c r="D15" i="4"/>
  <c r="E15" i="4"/>
  <c r="F15" i="4"/>
  <c r="F117" i="4" l="1"/>
  <c r="E117" i="4"/>
  <c r="D117" i="4"/>
  <c r="F79" i="4" l="1"/>
  <c r="F13" i="4" s="1"/>
  <c r="E79" i="4"/>
  <c r="E13" i="4" s="1"/>
  <c r="D79" i="4"/>
  <c r="D13" i="4" s="1"/>
  <c r="E115" i="4" l="1"/>
  <c r="F115" i="4"/>
  <c r="D115" i="4"/>
  <c r="D110" i="4" l="1"/>
  <c r="E110" i="4"/>
  <c r="F110" i="4"/>
  <c r="D124" i="4" l="1"/>
  <c r="E124" i="4"/>
  <c r="F124" i="4"/>
  <c r="D11" i="4" l="1"/>
  <c r="D8" i="4" s="1"/>
  <c r="D7" i="4" s="1"/>
  <c r="E11" i="4"/>
  <c r="E8" i="4" s="1"/>
  <c r="E7" i="4" s="1"/>
  <c r="F11" i="4"/>
  <c r="F8" i="4" s="1"/>
  <c r="F7" i="4" s="1"/>
</calcChain>
</file>

<file path=xl/sharedStrings.xml><?xml version="1.0" encoding="utf-8"?>
<sst xmlns="http://schemas.openxmlformats.org/spreadsheetml/2006/main" count="326" uniqueCount="242">
  <si>
    <t>Progr/ apakšprogr. Nr.</t>
  </si>
  <si>
    <t>Budžeta resors, 
programma/ apakšprogramma, kurai pieprasīts papildu finansējums</t>
  </si>
  <si>
    <t>Pasākums, kuram nepieciešams papildu finansējums (Īss apraksts)</t>
  </si>
  <si>
    <t>II ES POLITIKU INSTRUMENTU UN PĀRĒJĀS ĀRVALSTU FINANŠU PALĪDZĪBAS LĪDZFINANSĒTO PROJEKTU ĪSTENOŠANAI - KOPĀ</t>
  </si>
  <si>
    <t>tajā skaitā</t>
  </si>
  <si>
    <t xml:space="preserve">I PAMATFUNKCIJU ĪSTENOŠANAI - KOPĀ </t>
  </si>
  <si>
    <t>18. Labklājības ministrija</t>
  </si>
  <si>
    <t>1.1. Ministriju un citu centrālo valsts iestāžu pieprasījumi</t>
  </si>
  <si>
    <t xml:space="preserve">1.2. Neatkarīgo institūciju papildu pieprasījumi </t>
  </si>
  <si>
    <t>PAVISAM - KOPĀ</t>
  </si>
  <si>
    <r>
      <t xml:space="preserve">Pieprasīts papildu finansējums  izdevumiem, </t>
    </r>
    <r>
      <rPr>
        <b/>
        <i/>
        <sz val="10"/>
        <color theme="1"/>
        <rFont val="Times New Roman"/>
        <family val="1"/>
        <charset val="186"/>
      </rPr>
      <t>euro</t>
    </r>
  </si>
  <si>
    <t>1.1.1. valsts pamatbudžetam</t>
  </si>
  <si>
    <t>1.1.2. valsts speciālajam budžetam</t>
  </si>
  <si>
    <t>Valsts pamatbudžeta un valsts speciālā budžeta bāzē 2021., 2022. un 2023.gadam neiekļauto pasākumu saraksts</t>
  </si>
  <si>
    <t>05.01.00</t>
  </si>
  <si>
    <t>Sociālās rehabilitācijas valsts programmas</t>
  </si>
  <si>
    <t>Valsts finansētā ilgstošās sociālās aprūpes pakalpojuma nodrošināšanai līguminstitūcijās un valsts sociālās aprūpes centros saistībā ar 2017.gada 12.janvārī pieņemtajiem grozījumiem Sociālo pakalpojumu un sociālās palīdzības likumā , kas paredz no 2020.gada 1.janvāra par 5% palielināt valsts sociālās aprūpes centru un līguminstitūciju klientiem pienākošos naudas summu personiskiem izdevumiem</t>
  </si>
  <si>
    <t xml:space="preserve">05.03.00 </t>
  </si>
  <si>
    <t>Aprūpe valsts sociālās aprūpes institūcijās</t>
  </si>
  <si>
    <t>19. Tieslietu ministrija</t>
  </si>
  <si>
    <t>09.02.00</t>
  </si>
  <si>
    <t>Fizisko personu datu aizsardzība</t>
  </si>
  <si>
    <t>Datu valsts inspekcijas direktora un amatpersonu mēnešalgu palielināšana</t>
  </si>
  <si>
    <t>03.06.00</t>
  </si>
  <si>
    <t>Zaudējumu atlīdzība nepamatoti aizturētajām, arestētajām un notiesātajām personām</t>
  </si>
  <si>
    <t xml:space="preserve">Zaudējumu atlīdzības nodrošināšana nepamatoti aizturētajām, arestētajām un notiesātajām personām </t>
  </si>
  <si>
    <t>03.05.00</t>
  </si>
  <si>
    <t>Atlīdzība tiesu izpildītājiem par izpildu darbībām</t>
  </si>
  <si>
    <t>Tieslietu ministrijai no valsts budžeta līdzekļiem jāsedz zvērinātam tiesu izpildītājam izpildu darbību veikšanai nepieciešamie izdevumi un amata atlīdzība izpildu lietā par cietušajam fiziskai personai nodarītā kaitējuma kompensācijas piedziņu saistībā ar apmierinātu kaitējuma kompensācijas pieteikumu krimināllietā un noziedzīgi iegūtas mantas konfiskāciju, kuras ietvaros vienlaikus sedzama cietušajam nodarītā kaitējuma kompensācija</t>
  </si>
  <si>
    <t>47. Radio un televīzija</t>
  </si>
  <si>
    <t>01.00.00</t>
  </si>
  <si>
    <t>Nozares vadība</t>
  </si>
  <si>
    <t>Telpu nomas maksas palielinājuma segšanai</t>
  </si>
  <si>
    <t>02.00.00</t>
  </si>
  <si>
    <t>Latvijas Radio programmu veidošana un izplatīšana</t>
  </si>
  <si>
    <t>Pārcelto XII Latvijas Skolu jaunatnes dziesmu un deju svētku pilnvērtīgai atspoguļošanai VSIA "Latvijas Radio"</t>
  </si>
  <si>
    <t>Drošības pasākumu un kvalificētas apsardzes uzturēšanai VSIA "Latvijas Radio" (kapitālo ieguldījumu uzturēšanai)</t>
  </si>
  <si>
    <t>03.01.00</t>
  </si>
  <si>
    <t>Latvijas Televīzijas programmu veidošana un izplatīšana</t>
  </si>
  <si>
    <t>Lai saglabātu finansējumu sabiedriskā pasūtījuma izpildei 2020.gada un iepriekšējo gadu līmenī un sabiedriskā pasūtījuma izpildei nepieciešamās infrastruktūras uzturēšanai</t>
  </si>
  <si>
    <t>10. Aizsardzības ministrija</t>
  </si>
  <si>
    <t>31.00.00</t>
  </si>
  <si>
    <t>Finansējums sociālajiem pabalstiem, lai nodrošinātu 2020.gadā paredzēto militārpersonu izdienas pensiju indeksācijas ietekmi</t>
  </si>
  <si>
    <t>5.pielikums
Informatīvajam ziņojumam „Par valsts pamatbudžeta un 
valsts speciālā budžeta bāzi 2021., 2022. un 2023.gadam”</t>
  </si>
  <si>
    <t>22. Kultūras ministrija</t>
  </si>
  <si>
    <t>20.00.00</t>
  </si>
  <si>
    <t>Kultūrizglītība</t>
  </si>
  <si>
    <t>Lai nodrošinātu bāzes finansējumu augstskolām 100 % apmērā</t>
  </si>
  <si>
    <t>21.00.00</t>
  </si>
  <si>
    <t>Kultūras mantojums</t>
  </si>
  <si>
    <t>Projekta “Latvijas Skolas soma” turpināšanai</t>
  </si>
  <si>
    <t>Projekta “Latvijas Nacionālajai enciklopēdija”  turpināšanai</t>
  </si>
  <si>
    <t xml:space="preserve">Lai Latvijas Nacionālais kultūras centrs un Kultūras ministrija turpinātu nodrošināt 100.gadē uzsākto projektu īstenošanu </t>
  </si>
  <si>
    <t>Latvijas valsts simtgades programmas veiksmīgi uzsākto projektu īstenošanas nepārtrauktības nodrošināšanai, t.sk.:</t>
  </si>
  <si>
    <t>Izglītības un zinātnes ministrija</t>
  </si>
  <si>
    <t>07.00.00</t>
  </si>
  <si>
    <t>Informācijas un komunikāciju tehnoloģiju uzturēšana un attīstība</t>
  </si>
  <si>
    <t>Lai nodrošinātu  valsts funkciju izpildi nemainīgā līmenī salīdzinājumā ar iepriekšējo 2020.gadu. Finanšu līdzekļi nepieciešami, lai uzturētu IZM resorā vienotus kvalitātes, integritātes, pieejamības un drošības standartus, kā arī lai nodrošinātu šiem standartiem atbilstošus koplietošanas resursus (skaitļošanas, datu glabāšanas, IT tehnikas izvietošanas) informācijas sistēmu un infrastruktūras objektu izvietošanai. Kā arī lai nodrošinātu valsts informācijas sistēmu (VIIS, VPIS) darbību un sniegtos pakalpojumus esošā līmenī, tajā skaitā turpināt datu apmaiņas pakalpojumu sniegšanu, kas ļauj iestādes publiskajā pārvaldē uzkrāto informāciju iegūt nevis no iedzīvotājiem, bet gan no attiecīgā informācijas resursa turētāja.</t>
  </si>
  <si>
    <t>09.09.00</t>
  </si>
  <si>
    <t>Sporta federācijas un sporta pasākumi</t>
  </si>
  <si>
    <t>Lai nodrošinātu  valsts funkciju izpildi nemainīgā līmenī salīdzinājumā ar iepriekšējo 2020. gadu</t>
  </si>
  <si>
    <t>09.17.00</t>
  </si>
  <si>
    <t>Dotācija komandu sporta spēļu izlašu nodrošināšanai</t>
  </si>
  <si>
    <t>09.21.00</t>
  </si>
  <si>
    <t>Augstas klases sasniegumu sports</t>
  </si>
  <si>
    <t>09.25.00</t>
  </si>
  <si>
    <t>Dotācija biedrībai „Latvijas Paralimpiskā komiteja” pielāgotā sporta attīstībai</t>
  </si>
  <si>
    <t>12.00.00</t>
  </si>
  <si>
    <t>Finansējums asistenta pakalpojuma nodrošināšanai personai ar invaliditāti pārvietošanas atbalstam un pašaprūpes veikšanai</t>
  </si>
  <si>
    <t xml:space="preserve">Lai nodrošinātu finansējumu asistenta pakalpojumus personai ar invaliditāti pārvietošanas atbalstam un pašaprūpes veikšanai, sakarā ar personu ar invaliditāti skaita palielinājumu, kuras saņem asistenta pakalpojumus </t>
  </si>
  <si>
    <t>42.03.00</t>
  </si>
  <si>
    <t>Skolu jaunatnes dziesmu un deju svētki</t>
  </si>
  <si>
    <t>Lai nodrošinātu XII Latvijas Skolu jaunatnes dziesmu un deju svētku sagatavošanu un norisi 2021.gadā</t>
  </si>
  <si>
    <t>xx.xx.xx</t>
  </si>
  <si>
    <t xml:space="preserve">Finansējuma palielināšana pedagogu darba samaksas nodrošināšanai </t>
  </si>
  <si>
    <t>Finansējums, lai saglabātu darba samaksas pieaugumu ārstniecības personām 2020.gada līmenī 10% apmērā</t>
  </si>
  <si>
    <t>Finansējums, lai saglabātu finansējumu pedagogu darba samaksai un mācību līdzekļu un mācību grāmatu iegādei 2020.gada līmenī</t>
  </si>
  <si>
    <t>14. Iekšlietu ministrija</t>
  </si>
  <si>
    <t>06.01.00</t>
  </si>
  <si>
    <t>Valsts policija</t>
  </si>
  <si>
    <t>Iekšējās drošības fonda – Policijas sadarbība projekta „ATLAS Network specializētā aprīkojuma iegāde” ietvaros iegādātās tehnikas (laiva ar treileri un multifunkcionālā kravas automašīna) uzturēšanai</t>
  </si>
  <si>
    <t>Iekšējās drošības fonda – Policijas sadarbība projekta „Tiesu ekspertīzes tehnisko iespēju un kapacitātes celšana prioritārajās jomās (I posms)” ietvaros Kriminālistikas pārvaldes vajadzībām iegādāto transportlīdzekļu uzturēšanai</t>
  </si>
  <si>
    <t>Iemaksas ICPO-INTERPOL organizācijā palielināšanai</t>
  </si>
  <si>
    <t>10.00.00</t>
  </si>
  <si>
    <t>Valsts robežsardzes darbība</t>
  </si>
  <si>
    <t>Ilgtermiņa saistību pasākuma "Gaisa kuģu parka atjaunošana" ietvaros iegādāto divu helikopteru uzturēšanai</t>
  </si>
  <si>
    <t>02.03.00</t>
  </si>
  <si>
    <t>Vienotās sakaru un informācijas sistēmas uzturēšana un vadība</t>
  </si>
  <si>
    <t>Prioritārā pasākuma “Iekšlietu resora informācijas aprites drošības uzlabošana” turpināšanai</t>
  </si>
  <si>
    <t>Ugunsdrošība, glābšana un civilā aizsardzība</t>
  </si>
  <si>
    <t>Prioritārā pasākuma “Valsts ugunsdzēsības un glābšanas dienesta autotransporta bāzes uzturēšana un atjaunošana atbilstoši normatīvu prasībām” turpināšanai</t>
  </si>
  <si>
    <t>Prioritārā pasākuma “Latvijas Republikas valsts robežas joslas gar Baltkrievijas Republikas un Krievijas Federācijas robežu izbūve” turpināšanai</t>
  </si>
  <si>
    <t>06.00.00</t>
  </si>
  <si>
    <t>Ārstniecības personu darba samaksas pieauguma par 10% nodrošināšanai (turpināšanai) 2021.gadā un turpmāk</t>
  </si>
  <si>
    <t>38.05.00</t>
  </si>
  <si>
    <t>Veselības aprūpe un fiziskā sagatavotība</t>
  </si>
  <si>
    <t>Valsts robežsardzes koledžas objektu uzturēšanas izdevumu segšanai saistībā ar dabas resursu nodokļa likmes pieaugumu no 2020.gada 1.janvāra</t>
  </si>
  <si>
    <t>Valsts robežsardzes koledžas nekustamo īpašumu objektu uzturēšanai</t>
  </si>
  <si>
    <t>Valsts robežsardzes radiometriskās kontroles aprīkojuma apkopei un remontam</t>
  </si>
  <si>
    <t>40.02.00</t>
  </si>
  <si>
    <t>Nekustamais īpašums un centralizētais iepirkums</t>
  </si>
  <si>
    <t>Nodrošinājuma valsts aģentūrai, lai nodrošinātu Valsts policijas īslaicīgās aizturēšanas vietu uzkopšanu saskaņā ar Aizturēto personu turēšanas kārtības likumu un Ministru kabineta 2016.gada 16.novembra noteikumiem Nr.726 ''Higiēnas prasības īslaicīgās aizturēšanas vietā''</t>
  </si>
  <si>
    <t>11. Ārlietu ministrija</t>
  </si>
  <si>
    <t>01.04.00</t>
  </si>
  <si>
    <t>Diplomātiskās misijas ārvalstīs</t>
  </si>
  <si>
    <t xml:space="preserve">IKT sistēmu uzturēšanas izdevumu segšanai </t>
  </si>
  <si>
    <t xml:space="preserve">Līdzekļu pārdale no budžeta programmas 02.00.00 "Iemaksas starptautiskajās organizācijās" iemaksas Eiropas Attīstības fondā uz budžeta apakšprogrammu 01.04.00 "Diplomātiskās misijas ārvalstīs" 2022.gadā 723 822 euro apmērā un 2023.gadā 444 198 euro apmērā
</t>
  </si>
  <si>
    <t xml:space="preserve">Attīstības sadarbības projekti un starptautiskā palīdzība </t>
  </si>
  <si>
    <r>
      <t>Līdzekļu pārdale no budžeta programmas 02.00.00 "Iemaksas starptautiskajās organizācijās" iemaksas Eiropas Attīstības fondā uz budžeta programmu 07.00.00 "Attīstības sadarbības projekti un starptautiskā palīdzība" 2022.gadam un turpmākajiem gadiem 250 000</t>
    </r>
    <r>
      <rPr>
        <i/>
        <sz val="10"/>
        <color theme="1"/>
        <rFont val="Times New Roman"/>
        <family val="1"/>
        <charset val="186"/>
      </rPr>
      <t xml:space="preserve"> euro </t>
    </r>
    <r>
      <rPr>
        <sz val="10"/>
        <color theme="1"/>
        <rFont val="Times New Roman"/>
        <family val="1"/>
        <charset val="186"/>
      </rPr>
      <t>apmērā katru gadu</t>
    </r>
  </si>
  <si>
    <t>97.00.00</t>
  </si>
  <si>
    <t>Nozaru vadība un politikas plānošana</t>
  </si>
  <si>
    <r>
      <t xml:space="preserve">Līdzekļu pārdale no budžeta programmas 02.00.00 "Iemaksas starptautiskajās organizācijās" iemaksas Eiropas Attīstības fondā uz budžeta programmu 97.00.00 "Nozaru vadība un politikas plānošana" 2021.gadā 1 068 495 </t>
    </r>
    <r>
      <rPr>
        <i/>
        <sz val="10"/>
        <color theme="1"/>
        <rFont val="Times New Roman"/>
        <family val="1"/>
        <charset val="186"/>
      </rPr>
      <t>euro</t>
    </r>
    <r>
      <rPr>
        <sz val="10"/>
        <color theme="1"/>
        <rFont val="Times New Roman"/>
        <family val="1"/>
        <charset val="186"/>
      </rPr>
      <t xml:space="preserve"> apmērā, 2022.gadā 98 936 </t>
    </r>
    <r>
      <rPr>
        <i/>
        <sz val="10"/>
        <color theme="1"/>
        <rFont val="Times New Roman"/>
        <family val="1"/>
        <charset val="186"/>
      </rPr>
      <t>euro</t>
    </r>
    <r>
      <rPr>
        <sz val="10"/>
        <color theme="1"/>
        <rFont val="Times New Roman"/>
        <family val="1"/>
        <charset val="186"/>
      </rPr>
      <t xml:space="preserve"> apmērā un 2023.gadā 341 594 </t>
    </r>
    <r>
      <rPr>
        <i/>
        <sz val="10"/>
        <color theme="1"/>
        <rFont val="Times New Roman"/>
        <family val="1"/>
        <charset val="186"/>
      </rPr>
      <t>euro</t>
    </r>
    <r>
      <rPr>
        <sz val="10"/>
        <color theme="1"/>
        <rFont val="Times New Roman"/>
        <family val="1"/>
        <charset val="186"/>
      </rPr>
      <t xml:space="preserve"> apmērā</t>
    </r>
  </si>
  <si>
    <t>12. Ekonomikas ministrija</t>
  </si>
  <si>
    <t xml:space="preserve">24.00.00 </t>
  </si>
  <si>
    <t>Statistiskās informācijas nodrošināšana</t>
  </si>
  <si>
    <t xml:space="preserve">Finansējums Oficiālās statistikas portāla uzturēšanai </t>
  </si>
  <si>
    <t xml:space="preserve">28.00.00 </t>
  </si>
  <si>
    <t>Ārējās ekonomiskās politikas ieviešana</t>
  </si>
  <si>
    <t xml:space="preserve">Pārdale starp kodiem atbilstoši ekonomiskajām kategorijām 2021.gadā dalības nodrošināšanai izstādē “EXPO 2020 Dubai”  </t>
  </si>
  <si>
    <t>29.02.00</t>
  </si>
  <si>
    <t>Elektroenerģijas lietotāju atbalsts</t>
  </si>
  <si>
    <t xml:space="preserve">Finansējums elektroenerģijas lietotāju atbalstam </t>
  </si>
  <si>
    <t xml:space="preserve">29.05.00 </t>
  </si>
  <si>
    <t>Valsts pētījumu programma enerģētikā</t>
  </si>
  <si>
    <t>Valsts pētījumu programmas enerģētikā turpināšanai</t>
  </si>
  <si>
    <t xml:space="preserve">33.00.00 </t>
  </si>
  <si>
    <t>Ekonomikas attīstības programma</t>
  </si>
  <si>
    <t>Mājokļu garantiju programmas nodrošināšanai</t>
  </si>
  <si>
    <t>12. Finanšu ministrija</t>
  </si>
  <si>
    <t>33.00.00</t>
  </si>
  <si>
    <t>Valsts ieņēmumu un muitas politikas nodrošināšana</t>
  </si>
  <si>
    <t xml:space="preserve">Finansējums breksita seku likvidēšanai </t>
  </si>
  <si>
    <t>Finansējums Hercule III projektā "VID kapacitātes stiprināšanai kontrabandas apkarošanā" iegādāto divu transportlīdzekļu uzturēšanai</t>
  </si>
  <si>
    <t>16. Zemkopības ministrija</t>
  </si>
  <si>
    <t>21.01.00</t>
  </si>
  <si>
    <t>Nodrošināt valsts atbalstu lausaimniecībai un lauku attīstībai</t>
  </si>
  <si>
    <t>24.01.00</t>
  </si>
  <si>
    <t>Uzturēšanas izdevumi par veiktajiem kapitālajiem ieguldījumiem VMD
(ELFLA projekta ietvaros finansētā projekta Latvijas Lauku attīstības programmas 2007.-2013.gadam un atbalsta pasākumam "Tehniskā palīdzība" paredzētajiem līdzekļiem Meža valsts reģistra uzturēšanai papildus nepieciešamais finansējums)</t>
  </si>
  <si>
    <t>Uzturēšanas izdevumi par veiktajiem kapitālajiem ieguldījumiem VMD (2016.gadā iegādātās 1 ugundzēsības automašīnas , 2017.gadā iegādāto 1 ugunsdzēsības automamšīnas un 2019.gadā iegādāto 1 ugunsdzēsības automašīnas uzturēšanai un iegādāto 2 kvadraciklu uzturēšanai).</t>
  </si>
  <si>
    <t>17. Satiksmes ministrija</t>
  </si>
  <si>
    <t>Kompensācijas par abonētās preses piegādi un saistību izpildi</t>
  </si>
  <si>
    <t>Elektrotransportlīdzekļu (ETL) uzlādes infrastruktūras uzturēšana</t>
  </si>
  <si>
    <t>Elektrotransportlīdzekļu uzlādes staciju uzturēšanai (plānots uzstādīt 2020.gada rudenī 40 un 2021.gadā 29 uzlādes stacijas)</t>
  </si>
  <si>
    <t>31.04.00</t>
  </si>
  <si>
    <t>Finansējums dzelzceļa publiskai infrastruktūrai</t>
  </si>
  <si>
    <t xml:space="preserve">Finansējums maksai par dzelzceļa infrastruktūru </t>
  </si>
  <si>
    <t>31.06.00</t>
  </si>
  <si>
    <t>Dotācija zaudējumu segšanai sabiedriskā transporta pakalpojumu sniedzējiem</t>
  </si>
  <si>
    <t>Finansējums zaudējumu segšanai sabiedriskā transporta pakalpojumu sniedzējiem</t>
  </si>
  <si>
    <t>31.08.00</t>
  </si>
  <si>
    <t>Transferts plānošanas reģioniem sabiedriskā transporta pakalpojumu funkciju nodrošināšanai</t>
  </si>
  <si>
    <t>Palielināti izdevumi no dotācijas no vispārējiem ieņēmumiem atbilstoši plānotajiem  ieņēmumiem no valsts nodevas,  lai plānošanas reģioni nodrošinātu licences izsniegšanu pasažieru komercpārvadājumiem ar taksometru.</t>
  </si>
  <si>
    <t>21.Vides aizsardzības un reģionālās attīstības ministrija</t>
  </si>
  <si>
    <t>24.08.00</t>
  </si>
  <si>
    <t>Nacionālo parku darbības nodrošināšana</t>
  </si>
  <si>
    <t>Breksita seku novēršanai saskaņā ar 2019. gada 11. oktobra Ministru kabineta sēdes protokola Nr. 47 7.§ 6.punktu.</t>
  </si>
  <si>
    <t>64.10.00</t>
  </si>
  <si>
    <t>Vienotais platību maksājums</t>
  </si>
  <si>
    <t>EGLF/011 Finansējums intervences iepirkumiem</t>
  </si>
  <si>
    <t>ELGF/012 Finansējums piena produktu privātai uzglabāšanai</t>
  </si>
  <si>
    <t>ELGF/019 Atbalsts investīciju ieguldījumiem augļu un dārzeņu ražotāju organizācijām</t>
  </si>
  <si>
    <t>ELGF/024 Skolu apgādes programma ar augļiem, dārzeņiem un pienu</t>
  </si>
  <si>
    <t>ELGF/003 Tirgus veicināšanas programmas</t>
  </si>
  <si>
    <t>Ražotāju organizācijas citās nozarēs (piens, gaļa, graudi)</t>
  </si>
  <si>
    <t>65.08.00</t>
  </si>
  <si>
    <t>Maksājumu iestādes izdevumi Eiropas Lauksaimniecības fonda lauku attīstībai (ELFLA) projektu un pasākumu īstenošanai (2014-2020)</t>
  </si>
  <si>
    <t>ELFLA/005 Ieguldījumi meža platību paplašināšanā un mežu dzīvotspējas uzlabošanā</t>
  </si>
  <si>
    <t>ELFLA/007 Atbalsts LEADER vietējai attīstībai (SVVA - sabiedrības virzīta vietējā attīstība)</t>
  </si>
  <si>
    <t>ELFLA/008 Priekšlaicīga pensionēšanās (pārejošas saistības)</t>
  </si>
  <si>
    <t>ELFLA/015 Lauku saimniecību un uzņēmējdarbības attīstība</t>
  </si>
  <si>
    <t>ELFLA/022 Sadarbība</t>
  </si>
  <si>
    <t>ELFLA/   Ieguldījumi materiālajos aktīvos</t>
  </si>
  <si>
    <t>ELFLA/   Ražas, dzīvnieku un augu apdrošināšanas prēmija</t>
  </si>
  <si>
    <t>ELFLA/  Kompensācijas maksājums par NATURA 2000 mežu teritorijām</t>
  </si>
  <si>
    <t>ELFLA/   Bioloģiskā lauksaimniecība</t>
  </si>
  <si>
    <t>ELFLA/   Agrovide un klimats</t>
  </si>
  <si>
    <t>65.10.00</t>
  </si>
  <si>
    <t>Atbalsta ieguldījums lauksaimniecības un mežsaimniecības attīstībā</t>
  </si>
  <si>
    <t>65.20.00</t>
  </si>
  <si>
    <t>Tehniskā palīdzība Eiropas Lauksaimniecības fonda lauku attīstībai (ELFLA) apgūšanai (2014-2020)_Zemkopības ministrija</t>
  </si>
  <si>
    <t>Tehniskā palīdzība Eiropas Lauksaimniecības fonda lauku attīstībai (ELFLA) apgūšanai (2014-2020)_Lauku atbalsta dienests</t>
  </si>
  <si>
    <t>Tehniskā palīdzība Eiropas Lauksaimniecības fonda lauku attīstībai (ELFLA) apgūšanai (2014-2020)_Valsts augu aizsardzības dienests</t>
  </si>
  <si>
    <t>65.23.00</t>
  </si>
  <si>
    <t>Tehniskā palīdzība Eiropas Lauksaimniecības fonda lauku attīstībai (ELFLA) apgūšanai (2021-2027)_Zemkopības ministrija</t>
  </si>
  <si>
    <t>Tehniskā palīdzība Eiropas Lauksaimniecības fonda lauku attīstībai (ELFLA) apgūšanai (2021-2027)_Lauku atbalsta dienests</t>
  </si>
  <si>
    <t>Tehniskā palīdzība Eiropas Lauksaimniecības fonda lauku attīstībai (ELFLA) apgūšanai (2021-2027)_Valsts augu aizsardzības dienests</t>
  </si>
  <si>
    <t>66.10.00</t>
  </si>
  <si>
    <t>Maksājumu iestādes izdevumi Eiropas Jūrlietu un zivsaimniecības fonda (EJZF) projektu un pasākumu īstenošanai (2021-2027)</t>
  </si>
  <si>
    <t>Atbalsta ieguldījums zivsaimniecības attīstībā</t>
  </si>
  <si>
    <t>66.20.00</t>
  </si>
  <si>
    <t>Tehniskā palīdzība Eiropas Jūrlietu un zivsaimniecības fonda (EJZF) apgūšanai (2014-2020)</t>
  </si>
  <si>
    <t>Tehniskā palīdzība Eiropas Jūrlietu un zivsaimniecības fonda (EJZF) apgūšanai (2014-2020) - Zemkopības ministrija</t>
  </si>
  <si>
    <t>Tehniskā palīdzība Eiropas Jūrlietu un zivsaimniecības fonda (EJZF) apgūšanai (2014-2020) - Lauku atbalsta dienests</t>
  </si>
  <si>
    <t>66.23.00</t>
  </si>
  <si>
    <t>Tehniskā palīdzība Eiropas Jūrlietu un zivsaimniecības fonda (EJZF) apgūšanai (2021-2027)</t>
  </si>
  <si>
    <t>Tehniskā palīdzība Eiropas Jūrlietu un zivsaimniecības fonda (EJZF) apgūšanai (2021-2027) - Zemkopības ministrija</t>
  </si>
  <si>
    <t>Tehniskā palīdzība Eiropas Jūrlietu un zivsaimniecības fonda (EJZF) apgūšanai (202-2027) - Lauku atbalsta dienests</t>
  </si>
  <si>
    <t>70.06.00</t>
  </si>
  <si>
    <t>Izdevumi citu Eiropas Savienības politiku instrumentu projektu un pasākumu īstenošanai</t>
  </si>
  <si>
    <t>Dzīvnieku infekcijas slimību uzraudzības un apkarošanas programmu īstenošanai</t>
  </si>
  <si>
    <t>29. Veselības ministrija</t>
  </si>
  <si>
    <t>Kopā:</t>
  </si>
  <si>
    <t>Ārstniecības personu darba samaksas pieauguma 2020.gada līmenī nodrošināšanai</t>
  </si>
  <si>
    <t>tajā skaitā:</t>
  </si>
  <si>
    <t>02.04.00</t>
  </si>
  <si>
    <t>Rezidentu apmācība</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</si>
  <si>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</si>
  <si>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</si>
  <si>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</si>
  <si>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</si>
  <si>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</si>
  <si>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</si>
  <si>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</si>
  <si>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</si>
  <si>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39.03.00</t>
  </si>
  <si>
    <t>Asins un asins komponentu nodrošināšana</t>
  </si>
  <si>
    <t>39.06.00</t>
  </si>
  <si>
    <t>Tiesu medicīniskā ekspertīze</t>
  </si>
  <si>
    <t>45.01.00</t>
  </si>
  <si>
    <t>Veselības aprūpes finansējuma administrēšana un ekonomiskā novērtēšana</t>
  </si>
  <si>
    <t>46.01.00</t>
  </si>
  <si>
    <t>Uzraudzība un kontrole</t>
  </si>
  <si>
    <t>46.03.00</t>
  </si>
  <si>
    <t>Slimību profilakses nodrošināšana</t>
  </si>
  <si>
    <t>Veselības ministrijas ERAF projekta Nr.2.2.1.1/17/I/028  “Veselības ministrijas un padotības iestāžu IKT centralizācijas atbalsts” ietvaros izveidoto Finanšu un saimniecisko resursu vadības sistēmas (RVS Horizon) un centralizētās Dokumentu vadības sistēmas (DVS Namejs) uzturēšanai</t>
  </si>
  <si>
    <t xml:space="preserve">Nomas maksas palielinājuma apmaksai </t>
  </si>
  <si>
    <t>04.05.00</t>
  </si>
  <si>
    <t>Valsts sociālās apdrošināšanas aģentūras speciālais budžets</t>
  </si>
  <si>
    <t>Sociālās apdrošināšanas informācijas sistēmas (SAIS) programmatūras izstrādei un uzturēšanai</t>
  </si>
  <si>
    <t>Finanšu ministrs</t>
  </si>
  <si>
    <t>J.Reirs</t>
  </si>
  <si>
    <t>Z.Adijāne</t>
  </si>
  <si>
    <t>67095437, Zane.Adijane@fm.gov.lv</t>
  </si>
  <si>
    <t>„Tehniskā palīdzība Eiropas Lauksaimniecības fonda lauku attīstībai (ELFLA) apgūšanai (2021-2027)”</t>
  </si>
  <si>
    <t>ELGF/004 Biškopības programmas</t>
  </si>
  <si>
    <t>Meža resursu valsts uzraudzība</t>
  </si>
  <si>
    <t>Valsts atbalsts lauksaimniecības un lauku attīstībai</t>
  </si>
  <si>
    <t>Militārpersonu pensiju fonds</t>
  </si>
  <si>
    <t>Izdevumi Eiropas Lauksaimniecības garantiju fonda (ELGF) projektu un pasākumu īstenošanai (2021-2027)</t>
  </si>
  <si>
    <t>Tehniskā palīdzība Eiropas Lauksaimniecības fonda lauku attīstībai (ELFLA) apgūšanai (2014-2020)</t>
  </si>
  <si>
    <t>Maksājumu iestādes izdevumi Eiropas Lauksaimniecības fonda lauku attīstībai (ELFLA) projektu un pasākumu īstenošanai (2021-2027)</t>
  </si>
  <si>
    <t>Tehniskā palīdzība Eiropas Lauksaimniecības fonda lauku attīstībai (ELFLA) apgūšanai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</si>
</sst>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theme="1"/>
      <name val="Arial"/>
      <family val="2"/>
      <charset val="186"/>
    </font>
    <font>
      <b/>
      <sz val="10"/>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name val="Times New Roman"/>
      <family val="1"/>
      <charset val="186"/>
    </font>
    <font>
      <sz val="10"/>
      <name val="Arial"/>
      <family val="2"/>
      <charset val="186"/>
    </font>
    <font>
      <b/>
      <i/>
      <sz val="10"/>
      <color theme="1"/>
      <name val="Times New Roman"/>
      <family val="1"/>
      <charset val="186"/>
    </font>
    <font>
      <i/>
      <sz val="10"/>
      <color theme="1"/>
      <name val="Times New Roman"/>
      <family val="1"/>
      <charset val="186"/>
    </font>
    <font>
      <sz val="10"/>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3">
    <xf numFmtId="0" fontId="0" fillId="0" borderId="0"/>
    <xf numFmtId="0" fontId="1" fillId="0" borderId="0"/>
    <xf numFmtId="0" fontId="7" fillId="0" borderId="0"/>
  </cellStyleXfs>
  <cellXfs count="119">
    <xf numFmtId="0" fontId="0" fillId="0" borderId="0" xfId="0"/>
    <xf numFmtId="3" fontId="3" fillId="0" borderId="0" xfId="1" applyNumberFormat="1" applyFont="1" applyAlignment="1">
      <alignment vertical="top" wrapText="1"/>
    </xf>
    <xf numFmtId="3" fontId="4" fillId="0" borderId="0" xfId="1" applyNumberFormat="1" applyFont="1" applyFill="1" applyAlignment="1">
      <alignment vertical="center" wrapText="1"/>
    </xf>
    <xf numFmtId="0" fontId="3" fillId="0" borderId="2" xfId="1" applyNumberFormat="1" applyFont="1" applyBorder="1" applyAlignment="1">
      <alignment horizontal="left" vertical="top" wrapText="1"/>
    </xf>
    <xf numFmtId="3" fontId="2" fillId="0" borderId="2" xfId="1" applyNumberFormat="1" applyFont="1" applyFill="1" applyBorder="1" applyAlignment="1">
      <alignment horizontal="left" vertical="top" wrapText="1"/>
    </xf>
    <xf numFmtId="3" fontId="3" fillId="0" borderId="2" xfId="1" applyNumberFormat="1" applyFont="1" applyBorder="1" applyAlignment="1">
      <alignment horizontal="left" vertical="top" wrapText="1"/>
    </xf>
    <xf numFmtId="3" fontId="3" fillId="0" borderId="2" xfId="1" applyNumberFormat="1" applyFont="1" applyBorder="1" applyAlignment="1">
      <alignment horizontal="right" vertical="top" wrapText="1"/>
    </xf>
    <xf numFmtId="3" fontId="2" fillId="0" borderId="2" xfId="1" applyNumberFormat="1" applyFont="1" applyFill="1" applyBorder="1" applyAlignment="1">
      <alignment horizontal="right" vertical="top" wrapText="1"/>
    </xf>
    <xf numFmtId="0" fontId="3" fillId="2" borderId="2" xfId="1" applyNumberFormat="1" applyFont="1" applyFill="1" applyBorder="1" applyAlignment="1">
      <alignment horizontal="left" vertical="top" wrapText="1"/>
    </xf>
    <xf numFmtId="3" fontId="2" fillId="2" borderId="2" xfId="1" applyNumberFormat="1" applyFont="1" applyFill="1" applyBorder="1" applyAlignment="1">
      <alignment horizontal="left" vertical="top" wrapText="1"/>
    </xf>
    <xf numFmtId="3" fontId="3" fillId="2" borderId="2" xfId="1" applyNumberFormat="1" applyFont="1" applyFill="1" applyBorder="1" applyAlignment="1">
      <alignment horizontal="left" vertical="top" wrapText="1"/>
    </xf>
    <xf numFmtId="3" fontId="2" fillId="2" borderId="2" xfId="1" applyNumberFormat="1" applyFont="1" applyFill="1" applyBorder="1" applyAlignment="1">
      <alignment horizontal="right" vertical="top" wrapText="1"/>
    </xf>
    <xf numFmtId="3" fontId="3" fillId="0" borderId="0" xfId="1" applyNumberFormat="1" applyFont="1" applyFill="1" applyAlignment="1">
      <alignment vertical="top" wrapText="1"/>
    </xf>
    <xf numFmtId="0" fontId="3" fillId="0" borderId="2" xfId="1" applyNumberFormat="1" applyFont="1" applyFill="1" applyBorder="1" applyAlignment="1">
      <alignment vertical="top" wrapText="1"/>
    </xf>
    <xf numFmtId="3" fontId="3" fillId="0" borderId="2" xfId="1" applyNumberFormat="1" applyFont="1" applyFill="1" applyBorder="1" applyAlignment="1">
      <alignment horizontal="left" vertical="top" wrapText="1"/>
    </xf>
    <xf numFmtId="3" fontId="3" fillId="0" borderId="2" xfId="1" applyNumberFormat="1" applyFont="1" applyFill="1" applyBorder="1" applyAlignment="1">
      <alignment vertical="top" wrapText="1"/>
    </xf>
    <xf numFmtId="3" fontId="3" fillId="3" borderId="2" xfId="1" applyNumberFormat="1" applyFont="1" applyFill="1" applyBorder="1" applyAlignment="1">
      <alignment horizontal="right" vertical="top" wrapText="1"/>
    </xf>
    <xf numFmtId="3" fontId="3" fillId="3" borderId="2" xfId="1" applyNumberFormat="1" applyFont="1" applyFill="1" applyBorder="1" applyAlignment="1">
      <alignment horizontal="left" vertical="top" wrapText="1"/>
    </xf>
    <xf numFmtId="3" fontId="3" fillId="0" borderId="0" xfId="1" applyNumberFormat="1" applyFont="1" applyAlignment="1">
      <alignment horizontal="left" vertical="top" wrapText="1"/>
    </xf>
    <xf numFmtId="3" fontId="3" fillId="0" borderId="0" xfId="1" applyNumberFormat="1" applyFont="1" applyAlignment="1">
      <alignment horizontal="right" vertical="top" wrapText="1"/>
    </xf>
    <xf numFmtId="3" fontId="4" fillId="0" borderId="0" xfId="1" applyNumberFormat="1" applyFont="1" applyAlignment="1">
      <alignment vertical="top" wrapText="1"/>
    </xf>
    <xf numFmtId="3" fontId="4" fillId="0" borderId="2" xfId="1" applyNumberFormat="1" applyFont="1" applyFill="1" applyBorder="1" applyAlignment="1">
      <alignment horizontal="center" vertical="center" wrapText="1"/>
    </xf>
    <xf numFmtId="3" fontId="3" fillId="0" borderId="0" xfId="1" applyNumberFormat="1" applyFont="1" applyAlignment="1">
      <alignment horizontal="center" vertical="top" wrapText="1"/>
    </xf>
    <xf numFmtId="3" fontId="4" fillId="0" borderId="0" xfId="1" applyNumberFormat="1" applyFont="1" applyAlignment="1">
      <alignment vertical="center" wrapText="1"/>
    </xf>
    <xf numFmtId="0" fontId="4" fillId="0" borderId="3" xfId="1" applyNumberFormat="1" applyFont="1" applyFill="1" applyBorder="1" applyAlignment="1">
      <alignment horizontal="left" vertical="top" wrapText="1"/>
    </xf>
    <xf numFmtId="3" fontId="4" fillId="0" borderId="3" xfId="1" applyNumberFormat="1" applyFont="1" applyFill="1" applyBorder="1" applyAlignment="1">
      <alignment horizontal="left" vertical="top" wrapText="1"/>
    </xf>
    <xf numFmtId="3" fontId="4" fillId="0" borderId="3" xfId="1" applyNumberFormat="1" applyFont="1" applyFill="1" applyBorder="1" applyAlignment="1">
      <alignment horizontal="right" vertical="top" wrapText="1"/>
    </xf>
    <xf numFmtId="3" fontId="5" fillId="0" borderId="3" xfId="1" applyNumberFormat="1" applyFont="1" applyFill="1" applyBorder="1" applyAlignment="1">
      <alignment horizontal="right" vertical="top" wrapText="1"/>
    </xf>
    <xf numFmtId="0" fontId="3" fillId="0" borderId="3" xfId="1" applyNumberFormat="1" applyFont="1" applyFill="1" applyBorder="1" applyAlignment="1">
      <alignment horizontal="left" vertical="top"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left" vertical="top" wrapText="1"/>
    </xf>
    <xf numFmtId="3" fontId="3" fillId="0" borderId="3" xfId="1" applyNumberFormat="1" applyFont="1" applyFill="1" applyBorder="1" applyAlignment="1">
      <alignment horizontal="right" vertical="top" wrapText="1"/>
    </xf>
    <xf numFmtId="3" fontId="2" fillId="0" borderId="3" xfId="1" applyNumberFormat="1" applyFont="1" applyFill="1" applyBorder="1" applyAlignment="1">
      <alignment horizontal="right" vertical="top" wrapText="1"/>
    </xf>
    <xf numFmtId="49" fontId="3" fillId="0" borderId="2" xfId="1" applyNumberFormat="1" applyFont="1" applyFill="1" applyBorder="1" applyAlignment="1">
      <alignment vertical="top" wrapText="1"/>
    </xf>
    <xf numFmtId="3" fontId="2" fillId="4" borderId="2" xfId="1" applyNumberFormat="1" applyFont="1" applyFill="1" applyBorder="1" applyAlignment="1">
      <alignment horizontal="left" vertical="center" wrapText="1"/>
    </xf>
    <xf numFmtId="3" fontId="3" fillId="4" borderId="2" xfId="1" applyNumberFormat="1" applyFont="1" applyFill="1" applyBorder="1" applyAlignment="1">
      <alignment horizontal="left" vertical="center" wrapText="1"/>
    </xf>
    <xf numFmtId="3" fontId="2" fillId="4" borderId="2" xfId="1" applyNumberFormat="1" applyFont="1" applyFill="1" applyBorder="1" applyAlignment="1">
      <alignment horizontal="right" vertical="center" wrapText="1"/>
    </xf>
    <xf numFmtId="3" fontId="3" fillId="0" borderId="0" xfId="1" applyNumberFormat="1" applyFont="1" applyAlignment="1">
      <alignment vertical="center" wrapText="1"/>
    </xf>
    <xf numFmtId="3" fontId="3" fillId="0" borderId="2" xfId="1" applyNumberFormat="1" applyFont="1" applyFill="1" applyBorder="1" applyAlignment="1">
      <alignment horizontal="left" vertical="center" wrapText="1"/>
    </xf>
    <xf numFmtId="49" fontId="3" fillId="0" borderId="2" xfId="1" applyNumberFormat="1" applyFont="1" applyFill="1" applyBorder="1" applyAlignment="1">
      <alignment vertical="center" wrapText="1"/>
    </xf>
    <xf numFmtId="3" fontId="3" fillId="0" borderId="2" xfId="1" applyNumberFormat="1" applyFont="1" applyFill="1" applyBorder="1" applyAlignment="1">
      <alignment horizontal="right" vertical="center" wrapText="1"/>
    </xf>
    <xf numFmtId="0" fontId="3" fillId="0" borderId="2" xfId="0" applyFont="1" applyBorder="1" applyAlignment="1">
      <alignment vertical="center" wrapText="1"/>
    </xf>
    <xf numFmtId="3" fontId="5" fillId="5" borderId="2" xfId="1" applyNumberFormat="1" applyFont="1" applyFill="1" applyBorder="1" applyAlignment="1">
      <alignment horizontal="left" vertical="center" wrapText="1"/>
    </xf>
    <xf numFmtId="3" fontId="4" fillId="5" borderId="2" xfId="1" applyNumberFormat="1" applyFont="1" applyFill="1" applyBorder="1" applyAlignment="1">
      <alignment horizontal="left" vertical="center" wrapText="1"/>
    </xf>
    <xf numFmtId="3" fontId="5" fillId="5" borderId="2" xfId="1" applyNumberFormat="1" applyFont="1" applyFill="1" applyBorder="1" applyAlignment="1">
      <alignment horizontal="right" vertical="center" wrapText="1"/>
    </xf>
    <xf numFmtId="0" fontId="4" fillId="6" borderId="2" xfId="1" applyNumberFormat="1" applyFont="1" applyFill="1" applyBorder="1" applyAlignment="1">
      <alignment horizontal="left" vertical="center" wrapText="1"/>
    </xf>
    <xf numFmtId="3" fontId="5" fillId="6" borderId="2" xfId="1" applyNumberFormat="1" applyFont="1" applyFill="1" applyBorder="1" applyAlignment="1">
      <alignment horizontal="left" vertical="center" wrapText="1"/>
    </xf>
    <xf numFmtId="3" fontId="4" fillId="6" borderId="2" xfId="1" applyNumberFormat="1" applyFont="1" applyFill="1" applyBorder="1" applyAlignment="1">
      <alignment horizontal="left" vertical="center" wrapText="1"/>
    </xf>
    <xf numFmtId="3" fontId="5" fillId="6" borderId="2" xfId="1" applyNumberFormat="1" applyFont="1" applyFill="1" applyBorder="1" applyAlignment="1">
      <alignment horizontal="right" vertical="center" wrapText="1"/>
    </xf>
    <xf numFmtId="0" fontId="5" fillId="5" borderId="2" xfId="1" applyNumberFormat="1" applyFont="1" applyFill="1" applyBorder="1" applyAlignment="1">
      <alignment horizontal="center" vertical="center" wrapText="1"/>
    </xf>
    <xf numFmtId="0" fontId="5" fillId="6" borderId="2" xfId="1" applyNumberFormat="1" applyFont="1" applyFill="1" applyBorder="1" applyAlignment="1">
      <alignment horizontal="center" vertical="center" wrapText="1"/>
    </xf>
    <xf numFmtId="3" fontId="5" fillId="8" borderId="2" xfId="1" applyNumberFormat="1" applyFont="1" applyFill="1" applyBorder="1" applyAlignment="1">
      <alignment horizontal="left" vertical="center" wrapText="1"/>
    </xf>
    <xf numFmtId="0" fontId="4" fillId="9" borderId="3" xfId="1" applyNumberFormat="1" applyFont="1" applyFill="1" applyBorder="1" applyAlignment="1">
      <alignment horizontal="left" vertical="center" wrapText="1"/>
    </xf>
    <xf numFmtId="3" fontId="5" fillId="9" borderId="3" xfId="1" applyNumberFormat="1" applyFont="1" applyFill="1" applyBorder="1" applyAlignment="1">
      <alignment horizontal="left" vertical="center" wrapText="1"/>
    </xf>
    <xf numFmtId="3" fontId="4" fillId="9" borderId="3" xfId="1" applyNumberFormat="1" applyFont="1" applyFill="1" applyBorder="1" applyAlignment="1">
      <alignment horizontal="left" vertical="center" wrapText="1"/>
    </xf>
    <xf numFmtId="3" fontId="5" fillId="9" borderId="3" xfId="1" applyNumberFormat="1" applyFont="1" applyFill="1" applyBorder="1" applyAlignment="1">
      <alignment horizontal="right" vertical="center" wrapText="1"/>
    </xf>
    <xf numFmtId="0" fontId="4" fillId="7" borderId="2" xfId="0" applyNumberFormat="1" applyFont="1" applyFill="1" applyBorder="1" applyAlignment="1">
      <alignment horizontal="left" vertical="top" wrapText="1"/>
    </xf>
    <xf numFmtId="3" fontId="5" fillId="7" borderId="2" xfId="0" applyNumberFormat="1" applyFont="1" applyFill="1" applyBorder="1" applyAlignment="1">
      <alignment horizontal="left" vertical="top" wrapText="1"/>
    </xf>
    <xf numFmtId="3" fontId="4" fillId="7" borderId="2" xfId="0" applyNumberFormat="1" applyFont="1" applyFill="1" applyBorder="1" applyAlignment="1">
      <alignment horizontal="left" vertical="top" wrapText="1"/>
    </xf>
    <xf numFmtId="3" fontId="5" fillId="7" borderId="2" xfId="0" applyNumberFormat="1" applyFont="1" applyFill="1" applyBorder="1" applyAlignment="1">
      <alignment horizontal="right" vertical="center" wrapText="1"/>
    </xf>
    <xf numFmtId="3" fontId="3" fillId="0" borderId="0" xfId="0" applyNumberFormat="1" applyFont="1" applyFill="1" applyAlignment="1">
      <alignment vertical="top" wrapText="1"/>
    </xf>
    <xf numFmtId="0" fontId="4" fillId="8" borderId="2" xfId="1" applyNumberFormat="1" applyFont="1" applyFill="1" applyBorder="1" applyAlignment="1">
      <alignment horizontal="left" vertical="center" wrapText="1"/>
    </xf>
    <xf numFmtId="3" fontId="4" fillId="8" borderId="2" xfId="1" applyNumberFormat="1" applyFont="1" applyFill="1" applyBorder="1" applyAlignment="1">
      <alignment horizontal="left" vertical="center" wrapText="1"/>
    </xf>
    <xf numFmtId="3" fontId="5" fillId="8" borderId="2" xfId="1" applyNumberFormat="1" applyFont="1" applyFill="1" applyBorder="1" applyAlignment="1">
      <alignment horizontal="right" vertical="center" wrapText="1"/>
    </xf>
    <xf numFmtId="0" fontId="4" fillId="0" borderId="2" xfId="1" applyNumberFormat="1" applyFont="1" applyFill="1" applyBorder="1" applyAlignment="1">
      <alignment horizontal="left" vertical="top" wrapText="1"/>
    </xf>
    <xf numFmtId="3" fontId="4" fillId="0" borderId="2" xfId="1" applyNumberFormat="1" applyFont="1" applyFill="1" applyBorder="1" applyAlignment="1">
      <alignment horizontal="left" vertical="top" wrapText="1"/>
    </xf>
    <xf numFmtId="3" fontId="4" fillId="0" borderId="2" xfId="1" applyNumberFormat="1" applyFont="1" applyFill="1" applyBorder="1" applyAlignment="1">
      <alignment horizontal="right" vertical="top" wrapText="1"/>
    </xf>
    <xf numFmtId="3" fontId="5" fillId="0" borderId="2" xfId="1" applyNumberFormat="1" applyFont="1" applyFill="1" applyBorder="1" applyAlignment="1">
      <alignment horizontal="right" vertical="top" wrapText="1"/>
    </xf>
    <xf numFmtId="1" fontId="2" fillId="0" borderId="2" xfId="1" applyNumberFormat="1" applyFont="1" applyBorder="1" applyAlignment="1">
      <alignment horizontal="center" vertical="center" wrapText="1"/>
    </xf>
    <xf numFmtId="3" fontId="3" fillId="0" borderId="2" xfId="1" applyNumberFormat="1" applyFont="1" applyFill="1" applyBorder="1" applyAlignment="1">
      <alignment horizontal="right" vertical="top" wrapText="1"/>
    </xf>
    <xf numFmtId="3" fontId="3" fillId="0" borderId="0" xfId="1" applyNumberFormat="1" applyFont="1" applyAlignment="1">
      <alignment horizontal="right" vertical="top" wrapText="1"/>
    </xf>
    <xf numFmtId="0" fontId="3" fillId="2" borderId="2" xfId="1" applyNumberFormat="1" applyFont="1" applyFill="1" applyBorder="1" applyAlignment="1">
      <alignment horizontal="left" vertical="top" wrapText="1"/>
    </xf>
    <xf numFmtId="3" fontId="2" fillId="2" borderId="2" xfId="1" applyNumberFormat="1" applyFont="1" applyFill="1" applyBorder="1" applyAlignment="1">
      <alignment horizontal="left" vertical="top" wrapText="1"/>
    </xf>
    <xf numFmtId="3" fontId="3" fillId="2" borderId="2" xfId="1" applyNumberFormat="1" applyFont="1" applyFill="1" applyBorder="1" applyAlignment="1">
      <alignment horizontal="left" vertical="top" wrapText="1"/>
    </xf>
    <xf numFmtId="3" fontId="2" fillId="2" borderId="2" xfId="1" applyNumberFormat="1" applyFont="1" applyFill="1" applyBorder="1" applyAlignment="1">
      <alignment horizontal="right" vertical="top" wrapText="1"/>
    </xf>
    <xf numFmtId="3" fontId="3" fillId="0" borderId="0" xfId="1" applyNumberFormat="1" applyFont="1" applyFill="1" applyAlignment="1">
      <alignment vertical="top" wrapText="1"/>
    </xf>
    <xf numFmtId="3" fontId="3" fillId="0" borderId="2" xfId="1" applyNumberFormat="1" applyFont="1" applyFill="1" applyBorder="1" applyAlignment="1">
      <alignment horizontal="left" vertical="top" wrapText="1"/>
    </xf>
    <xf numFmtId="3" fontId="3" fillId="0" borderId="2" xfId="1" applyNumberFormat="1" applyFont="1" applyFill="1" applyBorder="1" applyAlignment="1">
      <alignment vertical="top" wrapText="1"/>
    </xf>
    <xf numFmtId="3" fontId="3" fillId="3" borderId="2" xfId="1" applyNumberFormat="1" applyFont="1" applyFill="1" applyBorder="1" applyAlignment="1">
      <alignment horizontal="right" vertical="top" wrapText="1"/>
    </xf>
    <xf numFmtId="3" fontId="3" fillId="3" borderId="2" xfId="1" applyNumberFormat="1" applyFont="1" applyFill="1" applyBorder="1" applyAlignment="1">
      <alignment horizontal="left" vertical="top" wrapText="1"/>
    </xf>
    <xf numFmtId="49" fontId="3" fillId="0" borderId="2" xfId="1" applyNumberFormat="1" applyFont="1" applyFill="1" applyBorder="1" applyAlignment="1">
      <alignment vertical="top" wrapText="1"/>
    </xf>
    <xf numFmtId="3" fontId="5" fillId="5" borderId="2" xfId="1" applyNumberFormat="1" applyFont="1" applyFill="1" applyBorder="1" applyAlignment="1">
      <alignment horizontal="right" vertical="center" wrapText="1"/>
    </xf>
    <xf numFmtId="49" fontId="3" fillId="0" borderId="0" xfId="1" applyNumberFormat="1" applyFont="1" applyFill="1" applyBorder="1" applyAlignment="1">
      <alignment vertical="top" wrapText="1"/>
    </xf>
    <xf numFmtId="3" fontId="3" fillId="0" borderId="2" xfId="0" applyNumberFormat="1" applyFont="1" applyBorder="1" applyAlignment="1">
      <alignment vertical="top"/>
    </xf>
    <xf numFmtId="3" fontId="3" fillId="0" borderId="2" xfId="1" applyNumberFormat="1" applyFont="1" applyFill="1" applyBorder="1" applyAlignment="1">
      <alignment horizontal="center" vertical="top" wrapText="1"/>
    </xf>
    <xf numFmtId="49" fontId="3" fillId="0" borderId="2" xfId="0" applyNumberFormat="1" applyFont="1" applyFill="1" applyBorder="1" applyAlignment="1">
      <alignment horizontal="left" vertical="top" wrapText="1"/>
    </xf>
    <xf numFmtId="3" fontId="3" fillId="0" borderId="2" xfId="0" applyNumberFormat="1" applyFont="1" applyFill="1" applyBorder="1" applyAlignment="1">
      <alignment horizontal="left" vertical="top" wrapText="1"/>
    </xf>
    <xf numFmtId="3" fontId="3" fillId="0" borderId="2" xfId="0" applyNumberFormat="1" applyFont="1" applyFill="1" applyBorder="1" applyAlignment="1">
      <alignment horizontal="right" vertical="top" wrapText="1"/>
    </xf>
    <xf numFmtId="3" fontId="3" fillId="0" borderId="7" xfId="1" applyNumberFormat="1" applyFont="1" applyFill="1" applyBorder="1" applyAlignment="1">
      <alignment vertical="top" wrapText="1"/>
    </xf>
    <xf numFmtId="3" fontId="3" fillId="0" borderId="3" xfId="1" applyNumberFormat="1" applyFont="1" applyFill="1" applyBorder="1" applyAlignment="1">
      <alignment vertical="top" wrapText="1"/>
    </xf>
    <xf numFmtId="0" fontId="3" fillId="0" borderId="2" xfId="0" applyFont="1" applyBorder="1" applyAlignment="1">
      <alignment vertical="top" wrapText="1"/>
    </xf>
    <xf numFmtId="0" fontId="3" fillId="3" borderId="2" xfId="1" applyNumberFormat="1" applyFont="1" applyFill="1" applyBorder="1" applyAlignment="1">
      <alignment horizontal="left" vertical="top" wrapText="1"/>
    </xf>
    <xf numFmtId="3" fontId="9" fillId="0" borderId="2" xfId="1" applyNumberFormat="1" applyFont="1" applyFill="1" applyBorder="1" applyAlignment="1">
      <alignment horizontal="right" vertical="top" wrapText="1"/>
    </xf>
    <xf numFmtId="3" fontId="9" fillId="0" borderId="7" xfId="1" applyNumberFormat="1" applyFont="1" applyFill="1" applyBorder="1" applyAlignment="1">
      <alignment horizontal="right" vertical="top" wrapText="1"/>
    </xf>
    <xf numFmtId="3" fontId="4" fillId="0" borderId="0" xfId="1" applyNumberFormat="1" applyFont="1" applyAlignment="1">
      <alignment horizontal="center" vertical="top" wrapText="1"/>
    </xf>
    <xf numFmtId="3" fontId="10" fillId="0" borderId="0" xfId="1" applyNumberFormat="1" applyFont="1" applyAlignment="1">
      <alignment vertical="top" wrapText="1"/>
    </xf>
    <xf numFmtId="3" fontId="4" fillId="0" borderId="0" xfId="1" applyNumberFormat="1" applyFont="1" applyAlignment="1">
      <alignment vertical="top"/>
    </xf>
    <xf numFmtId="3" fontId="10" fillId="0" borderId="0" xfId="1" applyNumberFormat="1" applyFont="1" applyAlignment="1">
      <alignment vertical="top"/>
    </xf>
    <xf numFmtId="3" fontId="3" fillId="0" borderId="2" xfId="0" applyNumberFormat="1" applyFont="1" applyFill="1" applyBorder="1" applyAlignment="1">
      <alignment horizontal="center" vertical="top"/>
    </xf>
    <xf numFmtId="49" fontId="3" fillId="0" borderId="2" xfId="0" applyNumberFormat="1" applyFont="1" applyFill="1" applyBorder="1" applyAlignment="1">
      <alignment vertical="top" wrapText="1"/>
    </xf>
    <xf numFmtId="3" fontId="6" fillId="0" borderId="2" xfId="0" applyNumberFormat="1" applyFont="1" applyFill="1" applyBorder="1" applyAlignment="1">
      <alignment horizontal="left" vertical="top" wrapText="1"/>
    </xf>
    <xf numFmtId="0" fontId="3" fillId="0" borderId="0" xfId="0" applyFont="1" applyAlignment="1">
      <alignment vertical="top" wrapText="1"/>
    </xf>
    <xf numFmtId="3" fontId="3" fillId="0" borderId="7" xfId="1" applyNumberFormat="1" applyFont="1" applyFill="1" applyBorder="1" applyAlignment="1">
      <alignment horizontal="left" vertical="top" wrapText="1"/>
    </xf>
    <xf numFmtId="3" fontId="3" fillId="0" borderId="8" xfId="1" applyNumberFormat="1" applyFont="1" applyFill="1" applyBorder="1" applyAlignment="1">
      <alignment horizontal="left" vertical="top" wrapText="1"/>
    </xf>
    <xf numFmtId="3" fontId="3" fillId="0" borderId="3" xfId="1" applyNumberFormat="1" applyFont="1" applyFill="1" applyBorder="1" applyAlignment="1">
      <alignment horizontal="left" vertical="top" wrapText="1"/>
    </xf>
    <xf numFmtId="3" fontId="3" fillId="0" borderId="0" xfId="1" applyNumberFormat="1" applyFont="1" applyAlignment="1">
      <alignment horizontal="right" vertical="top" wrapText="1"/>
    </xf>
    <xf numFmtId="3" fontId="5" fillId="0" borderId="0" xfId="1" applyNumberFormat="1" applyFont="1" applyAlignment="1">
      <alignment horizontal="center" vertical="top" wrapText="1"/>
    </xf>
    <xf numFmtId="3" fontId="3" fillId="0" borderId="7" xfId="1" applyNumberFormat="1" applyFont="1" applyFill="1" applyBorder="1" applyAlignment="1">
      <alignment vertical="top" wrapText="1"/>
    </xf>
    <xf numFmtId="3" fontId="3" fillId="0" borderId="3" xfId="1" applyNumberFormat="1" applyFont="1" applyFill="1" applyBorder="1" applyAlignment="1">
      <alignment vertical="top" wrapText="1"/>
    </xf>
    <xf numFmtId="0" fontId="2" fillId="0" borderId="1" xfId="1" applyNumberFormat="1" applyFont="1" applyBorder="1" applyAlignment="1">
      <alignment horizontal="center" vertical="center" wrapText="1"/>
    </xf>
    <xf numFmtId="0" fontId="2" fillId="0" borderId="2" xfId="1" applyNumberFormat="1" applyFont="1" applyBorder="1" applyAlignment="1">
      <alignment horizontal="center" vertical="center" wrapText="1"/>
    </xf>
    <xf numFmtId="3" fontId="2" fillId="0" borderId="1" xfId="1" applyNumberFormat="1" applyFont="1" applyBorder="1" applyAlignment="1">
      <alignment horizontal="center" vertical="center" wrapText="1"/>
    </xf>
    <xf numFmtId="3" fontId="2" fillId="0" borderId="2"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3" fontId="2" fillId="0" borderId="5" xfId="1" applyNumberFormat="1" applyFont="1" applyBorder="1" applyAlignment="1">
      <alignment horizontal="center" vertical="center" wrapText="1"/>
    </xf>
    <xf numFmtId="3" fontId="2" fillId="0" borderId="6" xfId="1" applyNumberFormat="1" applyFont="1" applyBorder="1" applyAlignment="1">
      <alignment horizontal="center" vertical="center" wrapText="1"/>
    </xf>
    <xf numFmtId="3" fontId="3" fillId="3" borderId="7" xfId="1" applyNumberFormat="1" applyFont="1" applyFill="1" applyBorder="1" applyAlignment="1">
      <alignment horizontal="left" vertical="top" wrapText="1"/>
    </xf>
    <xf numFmtId="3" fontId="3" fillId="3" borderId="8" xfId="1" applyNumberFormat="1" applyFont="1" applyFill="1" applyBorder="1" applyAlignment="1">
      <alignment horizontal="left" vertical="top" wrapText="1"/>
    </xf>
    <xf numFmtId="3" fontId="3" fillId="3" borderId="3" xfId="1" applyNumberFormat="1" applyFont="1" applyFill="1" applyBorder="1" applyAlignment="1">
      <alignment horizontal="left" vertical="top" wrapText="1"/>
    </xf>
  </cellXfs>
  <cellStyles count="3">
    <cellStyle name="Normal" xfId="0" builtinId="0"/>
    <cellStyle name="Normal 2" xfId="1"/>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69"/>
  <sheetViews>
    <sheetView tabSelected="1" zoomScale="80" zoomScaleNormal="80" workbookViewId="0">
      <pane xSplit="1" ySplit="6" topLeftCell="B151" activePane="bottomRight" state="frozen"/>
      <selection pane="topRight" activeCell="B1" sqref="B1"/>
      <selection pane="bottomLeft" activeCell="A7" sqref="A7"/>
      <selection pane="bottomRight" activeCell="I132" sqref="I132"/>
    </sheetView>
  </sheetViews>
  <sheetFormatPr defaultColWidth="9.140625" defaultRowHeight="12.75" x14ac:dyDescent="0.25"/>
  <cols>
    <col min="1" max="1" width="10.28515625" style="18" customWidth="1"/>
    <col min="2" max="2" width="29.85546875" style="18" customWidth="1"/>
    <col min="3" max="3" width="39.140625" style="18" customWidth="1"/>
    <col min="4" max="6" width="14.140625" style="19" customWidth="1"/>
    <col min="7" max="16384" width="9.140625" style="1"/>
  </cols>
  <sheetData>
    <row r="1" spans="1:6" ht="45" customHeight="1" x14ac:dyDescent="0.25">
      <c r="C1" s="105" t="s">
        <v>43</v>
      </c>
      <c r="D1" s="105"/>
      <c r="E1" s="105"/>
      <c r="F1" s="105"/>
    </row>
    <row r="3" spans="1:6" ht="24" customHeight="1" x14ac:dyDescent="0.25">
      <c r="A3" s="106" t="s">
        <v>13</v>
      </c>
      <c r="B3" s="106"/>
      <c r="C3" s="106"/>
      <c r="D3" s="106"/>
      <c r="E3" s="106"/>
      <c r="F3" s="106"/>
    </row>
    <row r="4" spans="1:6" x14ac:dyDescent="0.25">
      <c r="F4" s="22"/>
    </row>
    <row r="5" spans="1:6" ht="26.25" customHeight="1" x14ac:dyDescent="0.25">
      <c r="A5" s="109" t="s">
        <v>0</v>
      </c>
      <c r="B5" s="111" t="s">
        <v>1</v>
      </c>
      <c r="C5" s="111" t="s">
        <v>2</v>
      </c>
      <c r="D5" s="113" t="s">
        <v>10</v>
      </c>
      <c r="E5" s="114"/>
      <c r="F5" s="115"/>
    </row>
    <row r="6" spans="1:6" ht="25.9" customHeight="1" x14ac:dyDescent="0.25">
      <c r="A6" s="110"/>
      <c r="B6" s="112"/>
      <c r="C6" s="112"/>
      <c r="D6" s="68">
        <v>2021</v>
      </c>
      <c r="E6" s="68">
        <v>2022</v>
      </c>
      <c r="F6" s="68">
        <v>2023</v>
      </c>
    </row>
    <row r="7" spans="1:6" s="60" customFormat="1" ht="22.5" customHeight="1" x14ac:dyDescent="0.25">
      <c r="A7" s="56"/>
      <c r="B7" s="57" t="s">
        <v>9</v>
      </c>
      <c r="C7" s="58"/>
      <c r="D7" s="59">
        <f>D8+D124</f>
        <v>544216436</v>
      </c>
      <c r="E7" s="59">
        <f>E8+E124</f>
        <v>739108687</v>
      </c>
      <c r="F7" s="59">
        <f>F8+F124</f>
        <v>782638410</v>
      </c>
    </row>
    <row r="8" spans="1:6" s="23" customFormat="1" ht="31.5" x14ac:dyDescent="0.25">
      <c r="A8" s="61"/>
      <c r="B8" s="51" t="s">
        <v>5</v>
      </c>
      <c r="C8" s="62"/>
      <c r="D8" s="63">
        <f>D11+D115</f>
        <v>153946794</v>
      </c>
      <c r="E8" s="63">
        <f>E11+E115</f>
        <v>139893611</v>
      </c>
      <c r="F8" s="63">
        <f>F11+F115</f>
        <v>174062532</v>
      </c>
    </row>
    <row r="9" spans="1:6" s="20" customFormat="1" ht="15.75" x14ac:dyDescent="0.25">
      <c r="A9" s="64"/>
      <c r="B9" s="21" t="s">
        <v>4</v>
      </c>
      <c r="C9" s="65"/>
      <c r="D9" s="66"/>
      <c r="E9" s="67"/>
      <c r="F9" s="66"/>
    </row>
    <row r="10" spans="1:6" x14ac:dyDescent="0.25">
      <c r="A10" s="28"/>
      <c r="B10" s="29"/>
      <c r="C10" s="30"/>
      <c r="D10" s="31"/>
      <c r="E10" s="32"/>
      <c r="F10" s="31"/>
    </row>
    <row r="11" spans="1:6" s="2" customFormat="1" ht="47.25" x14ac:dyDescent="0.25">
      <c r="A11" s="50"/>
      <c r="B11" s="46" t="s">
        <v>7</v>
      </c>
      <c r="C11" s="47"/>
      <c r="D11" s="48">
        <f>D13+D110</f>
        <v>153836962</v>
      </c>
      <c r="E11" s="48">
        <f>E13+E110</f>
        <v>139843779</v>
      </c>
      <c r="F11" s="48">
        <f>F13+F110</f>
        <v>174012700</v>
      </c>
    </row>
    <row r="12" spans="1:6" s="20" customFormat="1" ht="15.75" x14ac:dyDescent="0.25">
      <c r="A12" s="24"/>
      <c r="B12" s="21" t="s">
        <v>4</v>
      </c>
      <c r="C12" s="25"/>
      <c r="D12" s="26"/>
      <c r="E12" s="27"/>
      <c r="F12" s="26"/>
    </row>
    <row r="13" spans="1:6" s="2" customFormat="1" ht="18.75" customHeight="1" x14ac:dyDescent="0.25">
      <c r="A13" s="49"/>
      <c r="B13" s="42" t="s">
        <v>11</v>
      </c>
      <c r="C13" s="43"/>
      <c r="D13" s="44">
        <f>D15+D18+D24+D31+D35+D51+D63+D68+D75+D79+D84+D87+D94</f>
        <v>153044467</v>
      </c>
      <c r="E13" s="81">
        <f t="shared" ref="E13:F13" si="0">E15+E18+E24+E31+E35+E51+E63+E68+E75+E79+E84+E87+E94</f>
        <v>139051284</v>
      </c>
      <c r="F13" s="81">
        <f t="shared" si="0"/>
        <v>173220205</v>
      </c>
    </row>
    <row r="14" spans="1:6" x14ac:dyDescent="0.25">
      <c r="A14" s="3"/>
      <c r="B14" s="4"/>
      <c r="C14" s="5"/>
      <c r="D14" s="6"/>
      <c r="E14" s="7"/>
      <c r="F14" s="6"/>
    </row>
    <row r="15" spans="1:6" s="12" customFormat="1" x14ac:dyDescent="0.25">
      <c r="A15" s="8"/>
      <c r="B15" s="9" t="s">
        <v>40</v>
      </c>
      <c r="C15" s="10"/>
      <c r="D15" s="11">
        <f>SUM(D16:D16)</f>
        <v>2713448</v>
      </c>
      <c r="E15" s="11">
        <f>SUM(E16:E16)</f>
        <v>2713448</v>
      </c>
      <c r="F15" s="11">
        <f>SUM(F16:F16)</f>
        <v>2713448</v>
      </c>
    </row>
    <row r="16" spans="1:6" s="12" customFormat="1" ht="59.25" customHeight="1" x14ac:dyDescent="0.25">
      <c r="A16" s="80" t="s">
        <v>41</v>
      </c>
      <c r="B16" s="76" t="s">
        <v>237</v>
      </c>
      <c r="C16" s="79" t="s">
        <v>42</v>
      </c>
      <c r="D16" s="78">
        <v>2713448</v>
      </c>
      <c r="E16" s="78">
        <v>2713448</v>
      </c>
      <c r="F16" s="78">
        <v>2713448</v>
      </c>
    </row>
    <row r="17" spans="1:6" s="75" customFormat="1" x14ac:dyDescent="0.25">
      <c r="A17" s="80"/>
      <c r="B17" s="76"/>
      <c r="C17" s="79"/>
      <c r="D17" s="78"/>
      <c r="E17" s="78"/>
      <c r="F17" s="78"/>
    </row>
    <row r="18" spans="1:6" s="12" customFormat="1" x14ac:dyDescent="0.25">
      <c r="A18" s="71"/>
      <c r="B18" s="72" t="s">
        <v>102</v>
      </c>
      <c r="C18" s="73"/>
      <c r="D18" s="74">
        <f>SUM(D19:D22)</f>
        <v>349489</v>
      </c>
      <c r="E18" s="74">
        <f t="shared" ref="E18:F18" si="1">SUM(E19:E22)</f>
        <v>349489</v>
      </c>
      <c r="F18" s="74">
        <f t="shared" si="1"/>
        <v>349489</v>
      </c>
    </row>
    <row r="19" spans="1:6" s="12" customFormat="1" x14ac:dyDescent="0.25">
      <c r="A19" s="80" t="s">
        <v>103</v>
      </c>
      <c r="B19" s="76" t="s">
        <v>104</v>
      </c>
      <c r="C19" s="77" t="s">
        <v>105</v>
      </c>
      <c r="D19" s="83">
        <v>349489</v>
      </c>
      <c r="E19" s="78">
        <v>349489</v>
      </c>
      <c r="F19" s="78">
        <v>349489</v>
      </c>
    </row>
    <row r="20" spans="1:6" s="12" customFormat="1" ht="99" customHeight="1" x14ac:dyDescent="0.25">
      <c r="A20" s="80" t="s">
        <v>103</v>
      </c>
      <c r="B20" s="76" t="s">
        <v>104</v>
      </c>
      <c r="C20" s="77" t="s">
        <v>106</v>
      </c>
      <c r="D20" s="98"/>
      <c r="E20" s="84"/>
      <c r="F20" s="84"/>
    </row>
    <row r="21" spans="1:6" s="12" customFormat="1" ht="100.5" customHeight="1" x14ac:dyDescent="0.25">
      <c r="A21" s="80" t="s">
        <v>55</v>
      </c>
      <c r="B21" s="76" t="s">
        <v>107</v>
      </c>
      <c r="C21" s="77" t="s">
        <v>108</v>
      </c>
      <c r="D21" s="98"/>
      <c r="E21" s="84"/>
      <c r="F21" s="84"/>
    </row>
    <row r="22" spans="1:6" s="12" customFormat="1" ht="108.75" customHeight="1" x14ac:dyDescent="0.25">
      <c r="A22" s="80" t="s">
        <v>109</v>
      </c>
      <c r="B22" s="76" t="s">
        <v>110</v>
      </c>
      <c r="C22" s="77" t="s">
        <v>111</v>
      </c>
      <c r="D22" s="98"/>
      <c r="E22" s="84"/>
      <c r="F22" s="84"/>
    </row>
    <row r="23" spans="1:6" s="75" customFormat="1" x14ac:dyDescent="0.25">
      <c r="A23" s="80"/>
      <c r="B23" s="76"/>
      <c r="C23" s="77"/>
      <c r="D23" s="98"/>
      <c r="E23" s="84"/>
      <c r="F23" s="84"/>
    </row>
    <row r="24" spans="1:6" s="12" customFormat="1" x14ac:dyDescent="0.25">
      <c r="A24" s="71"/>
      <c r="B24" s="72" t="s">
        <v>112</v>
      </c>
      <c r="C24" s="73"/>
      <c r="D24" s="74">
        <f>SUM(D25:D29)</f>
        <v>23758318</v>
      </c>
      <c r="E24" s="74">
        <f t="shared" ref="E24:F24" si="2">SUM(E25:E29)</f>
        <v>23758318</v>
      </c>
      <c r="F24" s="74">
        <f t="shared" si="2"/>
        <v>23758318</v>
      </c>
    </row>
    <row r="25" spans="1:6" s="12" customFormat="1" ht="25.5" x14ac:dyDescent="0.25">
      <c r="A25" s="85" t="s">
        <v>113</v>
      </c>
      <c r="B25" s="86" t="s">
        <v>114</v>
      </c>
      <c r="C25" s="86" t="s">
        <v>115</v>
      </c>
      <c r="D25" s="87">
        <v>58318</v>
      </c>
      <c r="E25" s="87">
        <v>58318</v>
      </c>
      <c r="F25" s="87">
        <v>58318</v>
      </c>
    </row>
    <row r="26" spans="1:6" s="12" customFormat="1" ht="48.75" customHeight="1" x14ac:dyDescent="0.25">
      <c r="A26" s="99" t="s">
        <v>116</v>
      </c>
      <c r="B26" s="86" t="s">
        <v>117</v>
      </c>
      <c r="C26" s="100" t="s">
        <v>118</v>
      </c>
      <c r="D26" s="87"/>
      <c r="E26" s="87"/>
      <c r="F26" s="87"/>
    </row>
    <row r="27" spans="1:6" s="12" customFormat="1" ht="29.25" customHeight="1" x14ac:dyDescent="0.25">
      <c r="A27" s="80" t="s">
        <v>119</v>
      </c>
      <c r="B27" s="76" t="s">
        <v>120</v>
      </c>
      <c r="C27" s="77" t="s">
        <v>121</v>
      </c>
      <c r="D27" s="78">
        <v>14700000</v>
      </c>
      <c r="E27" s="78">
        <v>14700000</v>
      </c>
      <c r="F27" s="78">
        <v>14700000</v>
      </c>
    </row>
    <row r="28" spans="1:6" s="12" customFormat="1" ht="33" customHeight="1" x14ac:dyDescent="0.25">
      <c r="A28" s="82" t="s">
        <v>122</v>
      </c>
      <c r="B28" s="76" t="s">
        <v>123</v>
      </c>
      <c r="C28" s="77" t="s">
        <v>124</v>
      </c>
      <c r="D28" s="78">
        <v>2000000</v>
      </c>
      <c r="E28" s="78">
        <v>2000000</v>
      </c>
      <c r="F28" s="78">
        <v>2000000</v>
      </c>
    </row>
    <row r="29" spans="1:6" s="12" customFormat="1" ht="25.5" customHeight="1" x14ac:dyDescent="0.25">
      <c r="A29" s="80" t="s">
        <v>125</v>
      </c>
      <c r="B29" s="76" t="s">
        <v>126</v>
      </c>
      <c r="C29" s="77" t="s">
        <v>127</v>
      </c>
      <c r="D29" s="78">
        <v>7000000</v>
      </c>
      <c r="E29" s="78">
        <v>7000000</v>
      </c>
      <c r="F29" s="78">
        <v>7000000</v>
      </c>
    </row>
    <row r="30" spans="1:6" s="75" customFormat="1" x14ac:dyDescent="0.25">
      <c r="A30" s="82"/>
      <c r="B30" s="76"/>
      <c r="C30" s="77"/>
      <c r="D30" s="78"/>
      <c r="E30" s="78"/>
      <c r="F30" s="78"/>
    </row>
    <row r="31" spans="1:6" s="12" customFormat="1" x14ac:dyDescent="0.25">
      <c r="A31" s="71"/>
      <c r="B31" s="72" t="s">
        <v>128</v>
      </c>
      <c r="C31" s="73"/>
      <c r="D31" s="74">
        <f>SUM(D32:D33)</f>
        <v>1292395</v>
      </c>
      <c r="E31" s="74">
        <f t="shared" ref="E31:F31" si="3">SUM(E32:E33)</f>
        <v>1292395</v>
      </c>
      <c r="F31" s="74">
        <f t="shared" si="3"/>
        <v>1292395</v>
      </c>
    </row>
    <row r="32" spans="1:6" s="12" customFormat="1" ht="30" customHeight="1" x14ac:dyDescent="0.25">
      <c r="A32" s="80" t="s">
        <v>129</v>
      </c>
      <c r="B32" s="76" t="s">
        <v>130</v>
      </c>
      <c r="C32" s="77" t="s">
        <v>131</v>
      </c>
      <c r="D32" s="78">
        <v>1287978</v>
      </c>
      <c r="E32" s="78">
        <v>1287978</v>
      </c>
      <c r="F32" s="78">
        <v>1287978</v>
      </c>
    </row>
    <row r="33" spans="1:6" s="12" customFormat="1" ht="58.5" customHeight="1" x14ac:dyDescent="0.25">
      <c r="A33" s="80" t="s">
        <v>129</v>
      </c>
      <c r="B33" s="76" t="s">
        <v>130</v>
      </c>
      <c r="C33" s="77" t="s">
        <v>132</v>
      </c>
      <c r="D33" s="78">
        <v>4417</v>
      </c>
      <c r="E33" s="78">
        <v>4417</v>
      </c>
      <c r="F33" s="78">
        <v>4417</v>
      </c>
    </row>
    <row r="34" spans="1:6" s="12" customFormat="1" x14ac:dyDescent="0.25">
      <c r="A34" s="80"/>
      <c r="B34" s="76"/>
      <c r="C34" s="77"/>
      <c r="D34" s="78"/>
      <c r="E34" s="78"/>
      <c r="F34" s="78"/>
    </row>
    <row r="35" spans="1:6" s="12" customFormat="1" x14ac:dyDescent="0.25">
      <c r="A35" s="8"/>
      <c r="B35" s="9" t="s">
        <v>77</v>
      </c>
      <c r="C35" s="10"/>
      <c r="D35" s="11">
        <f>SUM(D36:D50)</f>
        <v>1298697</v>
      </c>
      <c r="E35" s="11">
        <f>SUM(E36:E50)</f>
        <v>1069494</v>
      </c>
      <c r="F35" s="11">
        <f>SUM(F36:F50)</f>
        <v>19509634</v>
      </c>
    </row>
    <row r="36" spans="1:6" s="12" customFormat="1" ht="73.5" customHeight="1" x14ac:dyDescent="0.25">
      <c r="A36" s="33" t="s">
        <v>78</v>
      </c>
      <c r="B36" s="14" t="s">
        <v>79</v>
      </c>
      <c r="C36" s="17" t="s">
        <v>80</v>
      </c>
      <c r="D36" s="16">
        <v>45000</v>
      </c>
      <c r="E36" s="16">
        <v>45000</v>
      </c>
      <c r="F36" s="16">
        <v>45000</v>
      </c>
    </row>
    <row r="37" spans="1:6" s="12" customFormat="1" ht="82.5" customHeight="1" x14ac:dyDescent="0.25">
      <c r="A37" s="33" t="s">
        <v>78</v>
      </c>
      <c r="B37" s="14" t="s">
        <v>79</v>
      </c>
      <c r="C37" s="15" t="s">
        <v>81</v>
      </c>
      <c r="D37" s="16">
        <v>38598</v>
      </c>
      <c r="E37" s="16">
        <v>38598</v>
      </c>
      <c r="F37" s="16">
        <v>38598</v>
      </c>
    </row>
    <row r="38" spans="1:6" s="12" customFormat="1" ht="33.75" customHeight="1" x14ac:dyDescent="0.25">
      <c r="A38" s="33" t="s">
        <v>78</v>
      </c>
      <c r="B38" s="14" t="s">
        <v>79</v>
      </c>
      <c r="C38" s="17" t="s">
        <v>82</v>
      </c>
      <c r="D38" s="16">
        <v>0</v>
      </c>
      <c r="E38" s="16">
        <v>2466</v>
      </c>
      <c r="F38" s="16">
        <v>2466</v>
      </c>
    </row>
    <row r="39" spans="1:6" s="12" customFormat="1" ht="44.25" customHeight="1" x14ac:dyDescent="0.25">
      <c r="A39" s="33" t="s">
        <v>83</v>
      </c>
      <c r="B39" s="14" t="s">
        <v>84</v>
      </c>
      <c r="C39" s="17" t="s">
        <v>85</v>
      </c>
      <c r="D39" s="16">
        <v>194400</v>
      </c>
      <c r="E39" s="16">
        <v>194400</v>
      </c>
      <c r="F39" s="16">
        <v>194400</v>
      </c>
    </row>
    <row r="40" spans="1:6" s="12" customFormat="1" ht="44.25" customHeight="1" x14ac:dyDescent="0.25">
      <c r="A40" s="33" t="s">
        <v>86</v>
      </c>
      <c r="B40" s="14" t="s">
        <v>87</v>
      </c>
      <c r="C40" s="17" t="s">
        <v>88</v>
      </c>
      <c r="D40" s="16">
        <v>0</v>
      </c>
      <c r="E40" s="16">
        <v>0</v>
      </c>
      <c r="F40" s="16">
        <v>846983</v>
      </c>
    </row>
    <row r="41" spans="1:6" s="12" customFormat="1" ht="57.75" customHeight="1" x14ac:dyDescent="0.25">
      <c r="A41" s="33" t="s">
        <v>55</v>
      </c>
      <c r="B41" s="14" t="s">
        <v>89</v>
      </c>
      <c r="C41" s="17" t="s">
        <v>90</v>
      </c>
      <c r="D41" s="16">
        <v>0</v>
      </c>
      <c r="E41" s="16">
        <v>0</v>
      </c>
      <c r="F41" s="16">
        <v>3354181</v>
      </c>
    </row>
    <row r="42" spans="1:6" s="12" customFormat="1" ht="59.25" customHeight="1" x14ac:dyDescent="0.25">
      <c r="A42" s="33" t="s">
        <v>83</v>
      </c>
      <c r="B42" s="14" t="s">
        <v>84</v>
      </c>
      <c r="C42" s="17" t="s">
        <v>91</v>
      </c>
      <c r="D42" s="16">
        <v>0</v>
      </c>
      <c r="E42" s="16">
        <v>0</v>
      </c>
      <c r="F42" s="16">
        <v>14157446</v>
      </c>
    </row>
    <row r="43" spans="1:6" s="12" customFormat="1" ht="33.75" customHeight="1" x14ac:dyDescent="0.25">
      <c r="A43" s="33" t="s">
        <v>92</v>
      </c>
      <c r="B43" s="14" t="s">
        <v>79</v>
      </c>
      <c r="C43" s="116" t="s">
        <v>93</v>
      </c>
      <c r="D43" s="16">
        <v>11180</v>
      </c>
      <c r="E43" s="16">
        <v>11180</v>
      </c>
      <c r="F43" s="16">
        <v>11180</v>
      </c>
    </row>
    <row r="44" spans="1:6" s="12" customFormat="1" ht="33.75" customHeight="1" x14ac:dyDescent="0.25">
      <c r="A44" s="33" t="s">
        <v>83</v>
      </c>
      <c r="B44" s="14" t="s">
        <v>84</v>
      </c>
      <c r="C44" s="117"/>
      <c r="D44" s="16">
        <v>4778</v>
      </c>
      <c r="E44" s="16">
        <v>4778</v>
      </c>
      <c r="F44" s="16">
        <v>4778</v>
      </c>
    </row>
    <row r="45" spans="1:6" s="12" customFormat="1" ht="33.75" customHeight="1" x14ac:dyDescent="0.25">
      <c r="A45" s="33" t="s">
        <v>94</v>
      </c>
      <c r="B45" s="14" t="s">
        <v>95</v>
      </c>
      <c r="C45" s="118"/>
      <c r="D45" s="16">
        <v>62781</v>
      </c>
      <c r="E45" s="16">
        <v>62781</v>
      </c>
      <c r="F45" s="16">
        <v>62781</v>
      </c>
    </row>
    <row r="46" spans="1:6" s="12" customFormat="1" ht="58.5" customHeight="1" x14ac:dyDescent="0.25">
      <c r="A46" s="33" t="s">
        <v>83</v>
      </c>
      <c r="B46" s="14" t="s">
        <v>84</v>
      </c>
      <c r="C46" s="17" t="s">
        <v>96</v>
      </c>
      <c r="D46" s="16">
        <v>5497</v>
      </c>
      <c r="E46" s="16">
        <v>7695</v>
      </c>
      <c r="F46" s="16">
        <v>7695</v>
      </c>
    </row>
    <row r="47" spans="1:6" s="12" customFormat="1" ht="35.25" customHeight="1" x14ac:dyDescent="0.25">
      <c r="A47" s="33" t="s">
        <v>83</v>
      </c>
      <c r="B47" s="14" t="s">
        <v>84</v>
      </c>
      <c r="C47" s="17" t="s">
        <v>97</v>
      </c>
      <c r="D47" s="16">
        <v>850337</v>
      </c>
      <c r="E47" s="16">
        <v>616470</v>
      </c>
      <c r="F47" s="16">
        <v>698000</v>
      </c>
    </row>
    <row r="48" spans="1:6" s="12" customFormat="1" ht="33" customHeight="1" x14ac:dyDescent="0.25">
      <c r="A48" s="33" t="s">
        <v>83</v>
      </c>
      <c r="B48" s="14" t="s">
        <v>84</v>
      </c>
      <c r="C48" s="17" t="s">
        <v>98</v>
      </c>
      <c r="D48" s="16">
        <v>28580</v>
      </c>
      <c r="E48" s="16">
        <v>28580</v>
      </c>
      <c r="F48" s="16">
        <v>28580</v>
      </c>
    </row>
    <row r="49" spans="1:6" s="12" customFormat="1" ht="100.5" customHeight="1" x14ac:dyDescent="0.25">
      <c r="A49" s="33" t="s">
        <v>99</v>
      </c>
      <c r="B49" s="14" t="s">
        <v>100</v>
      </c>
      <c r="C49" s="17" t="s">
        <v>101</v>
      </c>
      <c r="D49" s="16">
        <v>57546</v>
      </c>
      <c r="E49" s="16">
        <v>57546</v>
      </c>
      <c r="F49" s="16">
        <v>57546</v>
      </c>
    </row>
    <row r="50" spans="1:6" x14ac:dyDescent="0.25">
      <c r="A50" s="13"/>
      <c r="B50" s="14"/>
      <c r="C50" s="15"/>
      <c r="D50" s="16"/>
      <c r="E50" s="16"/>
      <c r="F50" s="16"/>
    </row>
    <row r="51" spans="1:6" s="12" customFormat="1" ht="24.75" customHeight="1" x14ac:dyDescent="0.25">
      <c r="A51" s="8"/>
      <c r="B51" s="9" t="s">
        <v>54</v>
      </c>
      <c r="C51" s="10"/>
      <c r="D51" s="11">
        <f>SUM(D52:D61)</f>
        <v>37140602</v>
      </c>
      <c r="E51" s="11">
        <f t="shared" ref="E51:F51" si="4">SUM(E52:E61)</f>
        <v>33004780</v>
      </c>
      <c r="F51" s="11">
        <f t="shared" si="4"/>
        <v>33004780</v>
      </c>
    </row>
    <row r="52" spans="1:6" s="12" customFormat="1" ht="228" customHeight="1" x14ac:dyDescent="0.25">
      <c r="A52" s="33" t="s">
        <v>55</v>
      </c>
      <c r="B52" s="14" t="s">
        <v>56</v>
      </c>
      <c r="C52" s="17" t="s">
        <v>57</v>
      </c>
      <c r="D52" s="16">
        <v>72426</v>
      </c>
      <c r="E52" s="16">
        <v>72426</v>
      </c>
      <c r="F52" s="16">
        <v>72426</v>
      </c>
    </row>
    <row r="53" spans="1:6" s="12" customFormat="1" ht="47.25" customHeight="1" x14ac:dyDescent="0.25">
      <c r="A53" s="33" t="s">
        <v>58</v>
      </c>
      <c r="B53" s="14" t="s">
        <v>59</v>
      </c>
      <c r="C53" s="15" t="s">
        <v>60</v>
      </c>
      <c r="D53" s="16">
        <v>770252</v>
      </c>
      <c r="E53" s="16">
        <v>770252</v>
      </c>
      <c r="F53" s="16">
        <v>770252</v>
      </c>
    </row>
    <row r="54" spans="1:6" s="12" customFormat="1" ht="47.25" customHeight="1" x14ac:dyDescent="0.25">
      <c r="A54" s="33" t="s">
        <v>61</v>
      </c>
      <c r="B54" s="14" t="s">
        <v>62</v>
      </c>
      <c r="C54" s="15" t="s">
        <v>60</v>
      </c>
      <c r="D54" s="16">
        <v>369334</v>
      </c>
      <c r="E54" s="16">
        <v>369334</v>
      </c>
      <c r="F54" s="16">
        <v>369334</v>
      </c>
    </row>
    <row r="55" spans="1:6" s="12" customFormat="1" ht="42.75" customHeight="1" x14ac:dyDescent="0.25">
      <c r="A55" s="13" t="s">
        <v>63</v>
      </c>
      <c r="B55" s="14" t="s">
        <v>64</v>
      </c>
      <c r="C55" s="15" t="s">
        <v>60</v>
      </c>
      <c r="D55" s="16">
        <v>1532759</v>
      </c>
      <c r="E55" s="16">
        <v>1532759</v>
      </c>
      <c r="F55" s="16">
        <v>1532759</v>
      </c>
    </row>
    <row r="56" spans="1:6" s="12" customFormat="1" ht="44.25" customHeight="1" x14ac:dyDescent="0.25">
      <c r="A56" s="13" t="s">
        <v>65</v>
      </c>
      <c r="B56" s="14" t="s">
        <v>66</v>
      </c>
      <c r="C56" s="15" t="s">
        <v>60</v>
      </c>
      <c r="D56" s="16">
        <v>115000</v>
      </c>
      <c r="E56" s="16">
        <v>115000</v>
      </c>
      <c r="F56" s="16">
        <v>115000</v>
      </c>
    </row>
    <row r="57" spans="1:6" s="12" customFormat="1" ht="85.5" customHeight="1" x14ac:dyDescent="0.25">
      <c r="A57" s="13" t="s">
        <v>67</v>
      </c>
      <c r="B57" s="14" t="s">
        <v>68</v>
      </c>
      <c r="C57" s="17" t="s">
        <v>69</v>
      </c>
      <c r="D57" s="16">
        <v>268460</v>
      </c>
      <c r="E57" s="16">
        <v>268460</v>
      </c>
      <c r="F57" s="16">
        <v>268460</v>
      </c>
    </row>
    <row r="58" spans="1:6" s="12" customFormat="1" ht="45" customHeight="1" x14ac:dyDescent="0.25">
      <c r="A58" s="13" t="s">
        <v>70</v>
      </c>
      <c r="B58" s="14" t="s">
        <v>71</v>
      </c>
      <c r="C58" s="17" t="s">
        <v>72</v>
      </c>
      <c r="D58" s="16">
        <v>4080816</v>
      </c>
      <c r="E58" s="16"/>
      <c r="F58" s="16"/>
    </row>
    <row r="59" spans="1:6" s="12" customFormat="1" ht="36" customHeight="1" x14ac:dyDescent="0.25">
      <c r="A59" s="13" t="s">
        <v>73</v>
      </c>
      <c r="B59" s="14"/>
      <c r="C59" s="17" t="s">
        <v>74</v>
      </c>
      <c r="D59" s="16">
        <v>25794894</v>
      </c>
      <c r="E59" s="16">
        <v>25739888</v>
      </c>
      <c r="F59" s="16">
        <v>25739888</v>
      </c>
    </row>
    <row r="60" spans="1:6" ht="42" customHeight="1" x14ac:dyDescent="0.25">
      <c r="A60" s="13" t="s">
        <v>73</v>
      </c>
      <c r="B60" s="14"/>
      <c r="C60" s="15" t="s">
        <v>75</v>
      </c>
      <c r="D60" s="16">
        <v>247762</v>
      </c>
      <c r="E60" s="16">
        <v>247762</v>
      </c>
      <c r="F60" s="16">
        <v>247762</v>
      </c>
    </row>
    <row r="61" spans="1:6" s="12" customFormat="1" ht="42" customHeight="1" x14ac:dyDescent="0.25">
      <c r="A61" s="13" t="s">
        <v>73</v>
      </c>
      <c r="B61" s="14"/>
      <c r="C61" s="15" t="s">
        <v>76</v>
      </c>
      <c r="D61" s="16">
        <v>3888899</v>
      </c>
      <c r="E61" s="16">
        <v>3888899</v>
      </c>
      <c r="F61" s="16">
        <v>3888899</v>
      </c>
    </row>
    <row r="62" spans="1:6" s="12" customFormat="1" ht="15" customHeight="1" x14ac:dyDescent="0.25">
      <c r="A62" s="13"/>
      <c r="B62" s="14"/>
      <c r="C62" s="15"/>
      <c r="D62" s="16"/>
      <c r="E62" s="16"/>
      <c r="F62" s="16"/>
    </row>
    <row r="63" spans="1:6" s="75" customFormat="1" x14ac:dyDescent="0.25">
      <c r="A63" s="71"/>
      <c r="B63" s="72" t="s">
        <v>133</v>
      </c>
      <c r="C63" s="73"/>
      <c r="D63" s="74">
        <f>SUM(D64:D66)</f>
        <v>30079787</v>
      </c>
      <c r="E63" s="74">
        <f t="shared" ref="E63:F63" si="5">SUM(E64:E66)</f>
        <v>30085639</v>
      </c>
      <c r="F63" s="74">
        <f t="shared" si="5"/>
        <v>30085639</v>
      </c>
    </row>
    <row r="64" spans="1:6" s="75" customFormat="1" ht="29.25" customHeight="1" x14ac:dyDescent="0.25">
      <c r="A64" s="80" t="s">
        <v>134</v>
      </c>
      <c r="B64" s="76" t="s">
        <v>236</v>
      </c>
      <c r="C64" s="76" t="s">
        <v>135</v>
      </c>
      <c r="D64" s="78">
        <v>30000000</v>
      </c>
      <c r="E64" s="78">
        <v>30000000</v>
      </c>
      <c r="F64" s="78">
        <v>30000000</v>
      </c>
    </row>
    <row r="65" spans="1:6" s="75" customFormat="1" ht="108" customHeight="1" x14ac:dyDescent="0.25">
      <c r="A65" s="80" t="s">
        <v>136</v>
      </c>
      <c r="B65" s="76" t="s">
        <v>235</v>
      </c>
      <c r="C65" s="77" t="s">
        <v>137</v>
      </c>
      <c r="D65" s="78">
        <v>74257</v>
      </c>
      <c r="E65" s="78">
        <v>74257</v>
      </c>
      <c r="F65" s="78">
        <v>74257</v>
      </c>
    </row>
    <row r="66" spans="1:6" s="75" customFormat="1" ht="97.5" customHeight="1" x14ac:dyDescent="0.25">
      <c r="A66" s="80" t="s">
        <v>136</v>
      </c>
      <c r="B66" s="76" t="s">
        <v>235</v>
      </c>
      <c r="C66" s="76" t="s">
        <v>138</v>
      </c>
      <c r="D66" s="78">
        <v>5530</v>
      </c>
      <c r="E66" s="78">
        <v>11382</v>
      </c>
      <c r="F66" s="78">
        <v>11382</v>
      </c>
    </row>
    <row r="67" spans="1:6" s="75" customFormat="1" x14ac:dyDescent="0.25">
      <c r="A67" s="80"/>
      <c r="B67" s="76"/>
      <c r="C67" s="76"/>
      <c r="D67" s="78"/>
      <c r="E67" s="78"/>
      <c r="F67" s="78"/>
    </row>
    <row r="68" spans="1:6" s="75" customFormat="1" x14ac:dyDescent="0.25">
      <c r="A68" s="71"/>
      <c r="B68" s="72" t="s">
        <v>139</v>
      </c>
      <c r="C68" s="73"/>
      <c r="D68" s="74">
        <f>SUM(D69:D73)</f>
        <v>39542105</v>
      </c>
      <c r="E68" s="74">
        <f t="shared" ref="E68:F68" si="6">SUM(E69:E73)</f>
        <v>26068095</v>
      </c>
      <c r="F68" s="74">
        <f t="shared" si="6"/>
        <v>41796876</v>
      </c>
    </row>
    <row r="69" spans="1:6" s="75" customFormat="1" ht="33.75" customHeight="1" x14ac:dyDescent="0.25">
      <c r="A69" s="80" t="s">
        <v>33</v>
      </c>
      <c r="B69" s="76" t="s">
        <v>140</v>
      </c>
      <c r="C69" s="76" t="s">
        <v>140</v>
      </c>
      <c r="D69" s="78">
        <v>6463822</v>
      </c>
      <c r="E69" s="78">
        <v>0</v>
      </c>
      <c r="F69" s="78">
        <v>0</v>
      </c>
    </row>
    <row r="70" spans="1:6" s="75" customFormat="1" ht="44.25" customHeight="1" x14ac:dyDescent="0.25">
      <c r="A70" s="80" t="s">
        <v>92</v>
      </c>
      <c r="B70" s="76" t="s">
        <v>141</v>
      </c>
      <c r="C70" s="77" t="s">
        <v>142</v>
      </c>
      <c r="D70" s="78">
        <v>161244</v>
      </c>
      <c r="E70" s="78">
        <v>226341</v>
      </c>
      <c r="F70" s="78">
        <v>211182</v>
      </c>
    </row>
    <row r="71" spans="1:6" s="75" customFormat="1" ht="31.5" customHeight="1" x14ac:dyDescent="0.25">
      <c r="A71" s="80" t="s">
        <v>143</v>
      </c>
      <c r="B71" s="76" t="s">
        <v>144</v>
      </c>
      <c r="C71" s="76" t="s">
        <v>145</v>
      </c>
      <c r="D71" s="78">
        <v>16748000</v>
      </c>
      <c r="E71" s="78">
        <v>17724000</v>
      </c>
      <c r="F71" s="78">
        <v>33824000</v>
      </c>
    </row>
    <row r="72" spans="1:6" s="75" customFormat="1" ht="47.25" customHeight="1" x14ac:dyDescent="0.25">
      <c r="A72" s="80" t="s">
        <v>146</v>
      </c>
      <c r="B72" s="76" t="s">
        <v>147</v>
      </c>
      <c r="C72" s="76" t="s">
        <v>148</v>
      </c>
      <c r="D72" s="78">
        <v>16164039</v>
      </c>
      <c r="E72" s="78">
        <v>8098754</v>
      </c>
      <c r="F72" s="78">
        <v>7756694</v>
      </c>
    </row>
    <row r="73" spans="1:6" s="75" customFormat="1" ht="84.75" customHeight="1" x14ac:dyDescent="0.25">
      <c r="A73" s="80" t="s">
        <v>149</v>
      </c>
      <c r="B73" s="76" t="s">
        <v>150</v>
      </c>
      <c r="C73" s="90" t="s">
        <v>151</v>
      </c>
      <c r="D73" s="78">
        <v>5000</v>
      </c>
      <c r="E73" s="78">
        <v>19000</v>
      </c>
      <c r="F73" s="78">
        <v>5000</v>
      </c>
    </row>
    <row r="74" spans="1:6" x14ac:dyDescent="0.25">
      <c r="A74" s="3"/>
      <c r="B74" s="4"/>
      <c r="C74" s="5"/>
      <c r="D74" s="6"/>
      <c r="E74" s="7"/>
      <c r="F74" s="6"/>
    </row>
    <row r="75" spans="1:6" s="12" customFormat="1" x14ac:dyDescent="0.25">
      <c r="A75" s="8"/>
      <c r="B75" s="9" t="s">
        <v>6</v>
      </c>
      <c r="C75" s="10"/>
      <c r="D75" s="11">
        <f>SUM(D76:D77)</f>
        <v>685155</v>
      </c>
      <c r="E75" s="11">
        <f t="shared" ref="E75:F75" si="7">SUM(E76:E77)</f>
        <v>685155</v>
      </c>
      <c r="F75" s="11">
        <f t="shared" si="7"/>
        <v>685155</v>
      </c>
    </row>
    <row r="76" spans="1:6" s="12" customFormat="1" ht="69.75" customHeight="1" x14ac:dyDescent="0.25">
      <c r="A76" s="33" t="s">
        <v>14</v>
      </c>
      <c r="B76" s="14" t="s">
        <v>15</v>
      </c>
      <c r="C76" s="107" t="s">
        <v>16</v>
      </c>
      <c r="D76" s="69">
        <v>123660</v>
      </c>
      <c r="E76" s="69">
        <v>123660</v>
      </c>
      <c r="F76" s="69">
        <v>123660</v>
      </c>
    </row>
    <row r="77" spans="1:6" s="12" customFormat="1" ht="65.25" customHeight="1" x14ac:dyDescent="0.25">
      <c r="A77" s="33" t="s">
        <v>17</v>
      </c>
      <c r="B77" s="14" t="s">
        <v>18</v>
      </c>
      <c r="C77" s="108"/>
      <c r="D77" s="69">
        <v>561495</v>
      </c>
      <c r="E77" s="69">
        <v>561495</v>
      </c>
      <c r="F77" s="69">
        <v>561495</v>
      </c>
    </row>
    <row r="78" spans="1:6" s="12" customFormat="1" x14ac:dyDescent="0.25">
      <c r="A78" s="13"/>
      <c r="B78" s="14"/>
      <c r="C78" s="17"/>
      <c r="D78" s="16"/>
      <c r="E78" s="16"/>
      <c r="F78" s="16"/>
    </row>
    <row r="79" spans="1:6" s="12" customFormat="1" x14ac:dyDescent="0.25">
      <c r="A79" s="8"/>
      <c r="B79" s="9" t="s">
        <v>19</v>
      </c>
      <c r="C79" s="10"/>
      <c r="D79" s="11">
        <f>SUM(D80:D82)</f>
        <v>74029</v>
      </c>
      <c r="E79" s="11">
        <f t="shared" ref="E79:F79" si="8">SUM(E80:E82)</f>
        <v>74029</v>
      </c>
      <c r="F79" s="11">
        <f t="shared" si="8"/>
        <v>74029</v>
      </c>
    </row>
    <row r="80" spans="1:6" s="12" customFormat="1" ht="28.5" customHeight="1" x14ac:dyDescent="0.25">
      <c r="A80" s="33" t="s">
        <v>20</v>
      </c>
      <c r="B80" s="14" t="s">
        <v>21</v>
      </c>
      <c r="C80" s="17" t="s">
        <v>22</v>
      </c>
      <c r="D80" s="16">
        <v>56449</v>
      </c>
      <c r="E80" s="16">
        <v>56449</v>
      </c>
      <c r="F80" s="16">
        <v>56449</v>
      </c>
    </row>
    <row r="81" spans="1:6" s="12" customFormat="1" ht="40.5" customHeight="1" x14ac:dyDescent="0.25">
      <c r="A81" s="33" t="s">
        <v>23</v>
      </c>
      <c r="B81" s="14" t="s">
        <v>24</v>
      </c>
      <c r="C81" s="15" t="s">
        <v>25</v>
      </c>
      <c r="D81" s="16">
        <v>15180</v>
      </c>
      <c r="E81" s="16">
        <v>15180</v>
      </c>
      <c r="F81" s="16">
        <v>15180</v>
      </c>
    </row>
    <row r="82" spans="1:6" s="12" customFormat="1" ht="146.25" customHeight="1" x14ac:dyDescent="0.25">
      <c r="A82" s="33" t="s">
        <v>26</v>
      </c>
      <c r="B82" s="14" t="s">
        <v>27</v>
      </c>
      <c r="C82" s="15" t="s">
        <v>28</v>
      </c>
      <c r="D82" s="16">
        <v>2400</v>
      </c>
      <c r="E82" s="16">
        <v>2400</v>
      </c>
      <c r="F82" s="16">
        <v>2400</v>
      </c>
    </row>
    <row r="83" spans="1:6" s="75" customFormat="1" x14ac:dyDescent="0.25">
      <c r="A83" s="80"/>
      <c r="B83" s="76"/>
      <c r="C83" s="77"/>
      <c r="D83" s="78"/>
      <c r="E83" s="78"/>
      <c r="F83" s="78"/>
    </row>
    <row r="84" spans="1:6" s="75" customFormat="1" ht="25.5" x14ac:dyDescent="0.25">
      <c r="A84" s="71"/>
      <c r="B84" s="72" t="s">
        <v>152</v>
      </c>
      <c r="C84" s="73"/>
      <c r="D84" s="74">
        <f>SUM(D85)</f>
        <v>18000</v>
      </c>
      <c r="E84" s="74">
        <f t="shared" ref="E84:F84" si="9">SUM(E85)</f>
        <v>18000</v>
      </c>
      <c r="F84" s="74">
        <f t="shared" si="9"/>
        <v>18000</v>
      </c>
    </row>
    <row r="85" spans="1:6" s="75" customFormat="1" ht="43.5" customHeight="1" x14ac:dyDescent="0.25">
      <c r="A85" s="80" t="s">
        <v>153</v>
      </c>
      <c r="B85" s="76" t="s">
        <v>154</v>
      </c>
      <c r="C85" s="79" t="s">
        <v>155</v>
      </c>
      <c r="D85" s="78">
        <v>18000</v>
      </c>
      <c r="E85" s="78">
        <v>18000</v>
      </c>
      <c r="F85" s="78">
        <v>18000</v>
      </c>
    </row>
    <row r="86" spans="1:6" s="75" customFormat="1" x14ac:dyDescent="0.25">
      <c r="A86" s="80"/>
      <c r="B86" s="76"/>
      <c r="C86" s="77"/>
      <c r="D86" s="78"/>
      <c r="E86" s="78"/>
      <c r="F86" s="78"/>
    </row>
    <row r="87" spans="1:6" s="12" customFormat="1" x14ac:dyDescent="0.25">
      <c r="A87" s="8"/>
      <c r="B87" s="9" t="s">
        <v>44</v>
      </c>
      <c r="C87" s="10"/>
      <c r="D87" s="11">
        <f t="shared" ref="D87:F87" si="10">D88+D89</f>
        <v>1225850</v>
      </c>
      <c r="E87" s="11">
        <f t="shared" si="10"/>
        <v>5065850</v>
      </c>
      <c r="F87" s="11">
        <f t="shared" si="10"/>
        <v>5065850</v>
      </c>
    </row>
    <row r="88" spans="1:6" s="12" customFormat="1" ht="29.25" customHeight="1" x14ac:dyDescent="0.25">
      <c r="A88" s="13" t="s">
        <v>45</v>
      </c>
      <c r="B88" s="14" t="s">
        <v>46</v>
      </c>
      <c r="C88" s="17" t="s">
        <v>47</v>
      </c>
      <c r="D88" s="16">
        <v>1225850</v>
      </c>
      <c r="E88" s="16">
        <v>1225850</v>
      </c>
      <c r="F88" s="16">
        <v>1225850</v>
      </c>
    </row>
    <row r="89" spans="1:6" s="12" customFormat="1" ht="45.75" customHeight="1" x14ac:dyDescent="0.25">
      <c r="A89" s="13" t="s">
        <v>48</v>
      </c>
      <c r="B89" s="14" t="s">
        <v>49</v>
      </c>
      <c r="C89" s="17" t="s">
        <v>53</v>
      </c>
      <c r="D89" s="16"/>
      <c r="E89" s="16">
        <v>3840000</v>
      </c>
      <c r="F89" s="16">
        <v>3840000</v>
      </c>
    </row>
    <row r="90" spans="1:6" s="12" customFormat="1" ht="17.25" customHeight="1" x14ac:dyDescent="0.25">
      <c r="A90" s="13"/>
      <c r="B90" s="14"/>
      <c r="C90" s="17" t="s">
        <v>50</v>
      </c>
      <c r="D90" s="16"/>
      <c r="E90" s="16">
        <v>3500000</v>
      </c>
      <c r="F90" s="16">
        <v>3500000</v>
      </c>
    </row>
    <row r="91" spans="1:6" s="12" customFormat="1" ht="30.75" customHeight="1" x14ac:dyDescent="0.25">
      <c r="A91" s="13"/>
      <c r="B91" s="14"/>
      <c r="C91" s="17" t="s">
        <v>51</v>
      </c>
      <c r="D91" s="16"/>
      <c r="E91" s="16">
        <v>200000</v>
      </c>
      <c r="F91" s="16">
        <v>200000</v>
      </c>
    </row>
    <row r="92" spans="1:6" s="12" customFormat="1" ht="38.25" x14ac:dyDescent="0.25">
      <c r="A92" s="13"/>
      <c r="B92" s="14"/>
      <c r="C92" s="17" t="s">
        <v>52</v>
      </c>
      <c r="D92" s="16"/>
      <c r="E92" s="16">
        <v>140000</v>
      </c>
      <c r="F92" s="16">
        <v>140000</v>
      </c>
    </row>
    <row r="93" spans="1:6" s="12" customFormat="1" x14ac:dyDescent="0.25">
      <c r="A93" s="13"/>
      <c r="B93" s="14"/>
      <c r="C93" s="17"/>
      <c r="D93" s="16"/>
      <c r="E93" s="16"/>
      <c r="F93" s="16"/>
    </row>
    <row r="94" spans="1:6" s="75" customFormat="1" ht="16.5" customHeight="1" x14ac:dyDescent="0.25">
      <c r="A94" s="71"/>
      <c r="B94" s="72" t="s">
        <v>200</v>
      </c>
      <c r="C94" s="73"/>
      <c r="D94" s="74">
        <f>D95+D107+D108</f>
        <v>14866592</v>
      </c>
      <c r="E94" s="74">
        <f t="shared" ref="E94:F94" si="11">E95+E107+E108</f>
        <v>14866592</v>
      </c>
      <c r="F94" s="74">
        <f t="shared" si="11"/>
        <v>14866592</v>
      </c>
    </row>
    <row r="95" spans="1:6" s="75" customFormat="1" ht="12.75" customHeight="1" x14ac:dyDescent="0.25">
      <c r="A95" s="91"/>
      <c r="B95" s="78" t="s">
        <v>201</v>
      </c>
      <c r="C95" s="102" t="s">
        <v>202</v>
      </c>
      <c r="D95" s="78">
        <f>SUM(D97:D106)</f>
        <v>14655203</v>
      </c>
      <c r="E95" s="78">
        <f t="shared" ref="E95:F95" si="12">SUM(E97:E106)</f>
        <v>14655203</v>
      </c>
      <c r="F95" s="78">
        <f t="shared" si="12"/>
        <v>14655203</v>
      </c>
    </row>
    <row r="96" spans="1:6" s="75" customFormat="1" x14ac:dyDescent="0.25">
      <c r="A96" s="91"/>
      <c r="B96" s="92" t="s">
        <v>203</v>
      </c>
      <c r="C96" s="103"/>
      <c r="D96" s="78"/>
      <c r="E96" s="78"/>
      <c r="F96" s="78"/>
    </row>
    <row r="97" spans="1:6" s="75" customFormat="1" x14ac:dyDescent="0.25">
      <c r="A97" s="80" t="s">
        <v>204</v>
      </c>
      <c r="B97" s="76" t="s">
        <v>205</v>
      </c>
      <c r="C97" s="103"/>
      <c r="D97" s="92">
        <v>2701185</v>
      </c>
      <c r="E97" s="92">
        <v>2701185</v>
      </c>
      <c r="F97" s="92">
        <v>2701185</v>
      </c>
    </row>
    <row r="98" spans="1:6" s="75" customFormat="1" ht="25.5" x14ac:dyDescent="0.25">
      <c r="A98" s="80" t="s">
        <v>206</v>
      </c>
      <c r="B98" s="76" t="s">
        <v>207</v>
      </c>
      <c r="C98" s="103"/>
      <c r="D98" s="92">
        <v>4046491</v>
      </c>
      <c r="E98" s="92">
        <v>4046491</v>
      </c>
      <c r="F98" s="92">
        <v>4046491</v>
      </c>
    </row>
    <row r="99" spans="1:6" s="75" customFormat="1" ht="25.5" x14ac:dyDescent="0.25">
      <c r="A99" s="80" t="s">
        <v>208</v>
      </c>
      <c r="B99" s="76" t="s">
        <v>209</v>
      </c>
      <c r="C99" s="103"/>
      <c r="D99" s="92">
        <v>1261936</v>
      </c>
      <c r="E99" s="92">
        <v>1261936</v>
      </c>
      <c r="F99" s="92">
        <v>1261936</v>
      </c>
    </row>
    <row r="100" spans="1:6" s="75" customFormat="1" ht="25.5" x14ac:dyDescent="0.25">
      <c r="A100" s="80" t="s">
        <v>210</v>
      </c>
      <c r="B100" s="76" t="s">
        <v>211</v>
      </c>
      <c r="C100" s="103"/>
      <c r="D100" s="92">
        <v>5157675</v>
      </c>
      <c r="E100" s="92">
        <v>5157675</v>
      </c>
      <c r="F100" s="92">
        <v>5157675</v>
      </c>
    </row>
    <row r="101" spans="1:6" s="75" customFormat="1" ht="38.25" x14ac:dyDescent="0.25">
      <c r="A101" s="80" t="s">
        <v>212</v>
      </c>
      <c r="B101" s="76" t="s">
        <v>213</v>
      </c>
      <c r="C101" s="103"/>
      <c r="D101" s="92">
        <v>561434</v>
      </c>
      <c r="E101" s="92">
        <v>561434</v>
      </c>
      <c r="F101" s="92">
        <v>561434</v>
      </c>
    </row>
    <row r="102" spans="1:6" s="75" customFormat="1" ht="25.5" x14ac:dyDescent="0.25">
      <c r="A102" s="80" t="s">
        <v>214</v>
      </c>
      <c r="B102" s="76" t="s">
        <v>215</v>
      </c>
      <c r="C102" s="103"/>
      <c r="D102" s="92">
        <v>237146</v>
      </c>
      <c r="E102" s="92">
        <v>237146</v>
      </c>
      <c r="F102" s="92">
        <v>237146</v>
      </c>
    </row>
    <row r="103" spans="1:6" s="75" customFormat="1" x14ac:dyDescent="0.25">
      <c r="A103" s="80" t="s">
        <v>216</v>
      </c>
      <c r="B103" s="76" t="s">
        <v>217</v>
      </c>
      <c r="C103" s="103"/>
      <c r="D103" s="92">
        <v>250247</v>
      </c>
      <c r="E103" s="92">
        <v>250247</v>
      </c>
      <c r="F103" s="92">
        <v>250247</v>
      </c>
    </row>
    <row r="104" spans="1:6" s="75" customFormat="1" ht="38.25" x14ac:dyDescent="0.25">
      <c r="A104" s="80" t="s">
        <v>218</v>
      </c>
      <c r="B104" s="76" t="s">
        <v>219</v>
      </c>
      <c r="C104" s="103"/>
      <c r="D104" s="92">
        <v>50525</v>
      </c>
      <c r="E104" s="92">
        <v>50525</v>
      </c>
      <c r="F104" s="92">
        <v>50525</v>
      </c>
    </row>
    <row r="105" spans="1:6" s="75" customFormat="1" x14ac:dyDescent="0.25">
      <c r="A105" s="80" t="s">
        <v>220</v>
      </c>
      <c r="B105" s="76" t="s">
        <v>221</v>
      </c>
      <c r="C105" s="103"/>
      <c r="D105" s="92">
        <v>272320</v>
      </c>
      <c r="E105" s="92">
        <v>272320</v>
      </c>
      <c r="F105" s="92">
        <v>272320</v>
      </c>
    </row>
    <row r="106" spans="1:6" s="75" customFormat="1" x14ac:dyDescent="0.25">
      <c r="A106" s="80" t="s">
        <v>222</v>
      </c>
      <c r="B106" s="76" t="s">
        <v>223</v>
      </c>
      <c r="C106" s="104"/>
      <c r="D106" s="92">
        <v>116244</v>
      </c>
      <c r="E106" s="92">
        <v>116244</v>
      </c>
      <c r="F106" s="93">
        <v>116244</v>
      </c>
    </row>
    <row r="107" spans="1:6" s="75" customFormat="1" ht="93.75" customHeight="1" x14ac:dyDescent="0.25">
      <c r="A107" s="80" t="s">
        <v>109</v>
      </c>
      <c r="B107" s="76" t="s">
        <v>110</v>
      </c>
      <c r="C107" s="88" t="s">
        <v>224</v>
      </c>
      <c r="D107" s="69">
        <v>136612</v>
      </c>
      <c r="E107" s="69">
        <v>136612</v>
      </c>
      <c r="F107" s="69">
        <v>136612</v>
      </c>
    </row>
    <row r="108" spans="1:6" s="75" customFormat="1" ht="25.5" x14ac:dyDescent="0.25">
      <c r="A108" s="80" t="s">
        <v>109</v>
      </c>
      <c r="B108" s="76" t="s">
        <v>110</v>
      </c>
      <c r="C108" s="89" t="s">
        <v>225</v>
      </c>
      <c r="D108" s="69">
        <v>74777</v>
      </c>
      <c r="E108" s="69">
        <v>74777</v>
      </c>
      <c r="F108" s="69">
        <v>74777</v>
      </c>
    </row>
    <row r="109" spans="1:6" ht="15" customHeight="1" x14ac:dyDescent="0.25">
      <c r="A109" s="13"/>
      <c r="B109" s="14"/>
      <c r="C109" s="15"/>
      <c r="D109" s="16"/>
      <c r="E109" s="16"/>
      <c r="F109" s="16"/>
    </row>
    <row r="110" spans="1:6" s="2" customFormat="1" ht="31.5" x14ac:dyDescent="0.25">
      <c r="A110" s="49"/>
      <c r="B110" s="42" t="s">
        <v>12</v>
      </c>
      <c r="C110" s="43"/>
      <c r="D110" s="44">
        <f t="shared" ref="D110:F110" si="13">D112</f>
        <v>792495</v>
      </c>
      <c r="E110" s="44">
        <f t="shared" si="13"/>
        <v>792495</v>
      </c>
      <c r="F110" s="44">
        <f t="shared" si="13"/>
        <v>792495</v>
      </c>
    </row>
    <row r="111" spans="1:6" s="37" customFormat="1" x14ac:dyDescent="0.25">
      <c r="A111" s="39"/>
      <c r="B111" s="38"/>
      <c r="C111" s="41"/>
      <c r="D111" s="40"/>
      <c r="E111" s="40"/>
      <c r="F111" s="40"/>
    </row>
    <row r="112" spans="1:6" s="37" customFormat="1" x14ac:dyDescent="0.25">
      <c r="A112" s="35"/>
      <c r="B112" s="34" t="s">
        <v>6</v>
      </c>
      <c r="C112" s="35"/>
      <c r="D112" s="36">
        <f>SUM(D113:D113)</f>
        <v>792495</v>
      </c>
      <c r="E112" s="36">
        <f>SUM(E113:E113)</f>
        <v>792495</v>
      </c>
      <c r="F112" s="36">
        <f>SUM(F113:F113)</f>
        <v>792495</v>
      </c>
    </row>
    <row r="113" spans="1:6" s="12" customFormat="1" ht="46.5" customHeight="1" x14ac:dyDescent="0.25">
      <c r="A113" s="80" t="s">
        <v>226</v>
      </c>
      <c r="B113" s="76" t="s">
        <v>227</v>
      </c>
      <c r="C113" s="79" t="s">
        <v>228</v>
      </c>
      <c r="D113" s="78">
        <v>792495</v>
      </c>
      <c r="E113" s="78">
        <v>792495</v>
      </c>
      <c r="F113" s="78">
        <v>792495</v>
      </c>
    </row>
    <row r="114" spans="1:6" ht="15" customHeight="1" x14ac:dyDescent="0.25">
      <c r="A114" s="13"/>
      <c r="B114" s="14"/>
      <c r="C114" s="15"/>
      <c r="D114" s="16"/>
      <c r="E114" s="16"/>
      <c r="F114" s="16"/>
    </row>
    <row r="115" spans="1:6" s="2" customFormat="1" ht="33" customHeight="1" x14ac:dyDescent="0.25">
      <c r="A115" s="45"/>
      <c r="B115" s="46" t="s">
        <v>8</v>
      </c>
      <c r="C115" s="47"/>
      <c r="D115" s="48">
        <f>D117</f>
        <v>109832</v>
      </c>
      <c r="E115" s="48">
        <f t="shared" ref="E115:F115" si="14">E117</f>
        <v>49832</v>
      </c>
      <c r="F115" s="48">
        <f t="shared" si="14"/>
        <v>49832</v>
      </c>
    </row>
    <row r="116" spans="1:6" ht="15" customHeight="1" x14ac:dyDescent="0.25">
      <c r="A116" s="3"/>
      <c r="B116" s="4"/>
      <c r="C116" s="5"/>
      <c r="D116" s="6"/>
      <c r="E116" s="7"/>
      <c r="F116" s="6"/>
    </row>
    <row r="117" spans="1:6" s="12" customFormat="1" ht="15" customHeight="1" x14ac:dyDescent="0.25">
      <c r="A117" s="8"/>
      <c r="B117" s="9" t="s">
        <v>29</v>
      </c>
      <c r="C117" s="10"/>
      <c r="D117" s="11">
        <f>SUM(D118:D121)</f>
        <v>109832</v>
      </c>
      <c r="E117" s="11">
        <f t="shared" ref="E117:F117" si="15">SUM(E118:E121)</f>
        <v>49832</v>
      </c>
      <c r="F117" s="11">
        <f t="shared" si="15"/>
        <v>49832</v>
      </c>
    </row>
    <row r="118" spans="1:6" s="12" customFormat="1" ht="18" customHeight="1" x14ac:dyDescent="0.25">
      <c r="A118" s="33" t="s">
        <v>30</v>
      </c>
      <c r="B118" s="14" t="s">
        <v>31</v>
      </c>
      <c r="C118" s="17" t="s">
        <v>32</v>
      </c>
      <c r="D118" s="16">
        <v>8135</v>
      </c>
      <c r="E118" s="16">
        <v>8135</v>
      </c>
      <c r="F118" s="16">
        <v>8135</v>
      </c>
    </row>
    <row r="119" spans="1:6" s="12" customFormat="1" ht="43.5" customHeight="1" x14ac:dyDescent="0.25">
      <c r="A119" s="33" t="s">
        <v>33</v>
      </c>
      <c r="B119" s="76" t="s">
        <v>34</v>
      </c>
      <c r="C119" s="15" t="s">
        <v>35</v>
      </c>
      <c r="D119" s="16">
        <v>60000</v>
      </c>
      <c r="E119" s="16">
        <v>0</v>
      </c>
      <c r="F119" s="16">
        <v>0</v>
      </c>
    </row>
    <row r="120" spans="1:6" s="12" customFormat="1" ht="45" customHeight="1" x14ac:dyDescent="0.25">
      <c r="A120" s="33" t="s">
        <v>33</v>
      </c>
      <c r="B120" s="76" t="s">
        <v>34</v>
      </c>
      <c r="C120" s="15" t="s">
        <v>36</v>
      </c>
      <c r="D120" s="16">
        <v>20183</v>
      </c>
      <c r="E120" s="16">
        <v>20183</v>
      </c>
      <c r="F120" s="16">
        <v>20183</v>
      </c>
    </row>
    <row r="121" spans="1:6" s="12" customFormat="1" ht="58.5" customHeight="1" x14ac:dyDescent="0.25">
      <c r="A121" s="33" t="s">
        <v>37</v>
      </c>
      <c r="B121" s="76" t="s">
        <v>38</v>
      </c>
      <c r="C121" s="15" t="s">
        <v>39</v>
      </c>
      <c r="D121" s="16">
        <v>21514</v>
      </c>
      <c r="E121" s="16">
        <v>21514</v>
      </c>
      <c r="F121" s="16">
        <v>21514</v>
      </c>
    </row>
    <row r="122" spans="1:6" s="12" customFormat="1" ht="15" customHeight="1" x14ac:dyDescent="0.25">
      <c r="A122" s="13"/>
      <c r="B122" s="14"/>
      <c r="C122" s="15"/>
      <c r="D122" s="16"/>
      <c r="E122" s="16"/>
      <c r="F122" s="16"/>
    </row>
    <row r="123" spans="1:6" s="12" customFormat="1" ht="15.75" customHeight="1" x14ac:dyDescent="0.25">
      <c r="A123" s="33"/>
      <c r="B123" s="14"/>
      <c r="C123" s="15"/>
      <c r="D123" s="16"/>
      <c r="E123" s="16"/>
      <c r="F123" s="16"/>
    </row>
    <row r="124" spans="1:6" ht="61.5" customHeight="1" x14ac:dyDescent="0.25">
      <c r="A124" s="52"/>
      <c r="B124" s="53" t="s">
        <v>3</v>
      </c>
      <c r="C124" s="54"/>
      <c r="D124" s="55">
        <f t="shared" ref="D124:F124" si="16">D126</f>
        <v>390269642</v>
      </c>
      <c r="E124" s="55">
        <f t="shared" si="16"/>
        <v>599215076</v>
      </c>
      <c r="F124" s="55">
        <f t="shared" si="16"/>
        <v>608575878</v>
      </c>
    </row>
    <row r="125" spans="1:6" ht="15" customHeight="1" x14ac:dyDescent="0.25">
      <c r="A125" s="3"/>
      <c r="B125" s="21" t="s">
        <v>4</v>
      </c>
      <c r="C125" s="5"/>
      <c r="D125" s="6"/>
      <c r="E125" s="7"/>
      <c r="F125" s="6"/>
    </row>
    <row r="126" spans="1:6" s="75" customFormat="1" x14ac:dyDescent="0.25">
      <c r="A126" s="71"/>
      <c r="B126" s="72" t="s">
        <v>133</v>
      </c>
      <c r="C126" s="73"/>
      <c r="D126" s="74">
        <f>SUM(D127:D157)</f>
        <v>390269642</v>
      </c>
      <c r="E126" s="74">
        <f t="shared" ref="E126:F126" si="17">SUM(E127:E157)</f>
        <v>599215076</v>
      </c>
      <c r="F126" s="74">
        <f t="shared" si="17"/>
        <v>608575878</v>
      </c>
    </row>
    <row r="127" spans="1:6" ht="55.5" customHeight="1" x14ac:dyDescent="0.25">
      <c r="A127" s="80" t="s">
        <v>156</v>
      </c>
      <c r="B127" s="76" t="s">
        <v>238</v>
      </c>
      <c r="C127" s="77" t="s">
        <v>157</v>
      </c>
      <c r="D127" s="69">
        <f>259633591+40000000</f>
        <v>299633591</v>
      </c>
      <c r="E127" s="69">
        <v>308294625</v>
      </c>
      <c r="F127" s="69">
        <v>316955660</v>
      </c>
    </row>
    <row r="128" spans="1:6" ht="55.5" customHeight="1" x14ac:dyDescent="0.25">
      <c r="A128" s="80" t="s">
        <v>156</v>
      </c>
      <c r="B128" s="76" t="s">
        <v>238</v>
      </c>
      <c r="C128" s="77" t="s">
        <v>158</v>
      </c>
      <c r="D128" s="69">
        <v>5101000</v>
      </c>
      <c r="E128" s="69">
        <v>5101000</v>
      </c>
      <c r="F128" s="69">
        <v>5101000</v>
      </c>
    </row>
    <row r="129" spans="1:6" ht="55.5" customHeight="1" x14ac:dyDescent="0.25">
      <c r="A129" s="80" t="s">
        <v>156</v>
      </c>
      <c r="B129" s="76" t="s">
        <v>238</v>
      </c>
      <c r="C129" s="77" t="s">
        <v>159</v>
      </c>
      <c r="D129" s="69">
        <v>47000</v>
      </c>
      <c r="E129" s="69">
        <v>47000</v>
      </c>
      <c r="F129" s="69">
        <v>47000</v>
      </c>
    </row>
    <row r="130" spans="1:6" ht="55.5" customHeight="1" x14ac:dyDescent="0.25">
      <c r="A130" s="80" t="s">
        <v>156</v>
      </c>
      <c r="B130" s="76" t="s">
        <v>238</v>
      </c>
      <c r="C130" s="77" t="s">
        <v>160</v>
      </c>
      <c r="D130" s="69">
        <v>812400</v>
      </c>
      <c r="E130" s="69">
        <v>812400</v>
      </c>
      <c r="F130" s="69">
        <v>812400</v>
      </c>
    </row>
    <row r="131" spans="1:6" ht="55.5" customHeight="1" x14ac:dyDescent="0.25">
      <c r="A131" s="80" t="s">
        <v>156</v>
      </c>
      <c r="B131" s="76" t="s">
        <v>238</v>
      </c>
      <c r="C131" s="101" t="s">
        <v>161</v>
      </c>
      <c r="D131" s="69">
        <v>4222870</v>
      </c>
      <c r="E131" s="69">
        <v>4222870</v>
      </c>
      <c r="F131" s="69">
        <v>4222870</v>
      </c>
    </row>
    <row r="132" spans="1:6" ht="55.5" customHeight="1" x14ac:dyDescent="0.25">
      <c r="A132" s="80" t="s">
        <v>156</v>
      </c>
      <c r="B132" s="76" t="s">
        <v>238</v>
      </c>
      <c r="C132" s="77" t="s">
        <v>162</v>
      </c>
      <c r="D132" s="69">
        <v>736735</v>
      </c>
      <c r="E132" s="69">
        <v>885638</v>
      </c>
      <c r="F132" s="69">
        <v>494867</v>
      </c>
    </row>
    <row r="133" spans="1:6" ht="60.75" customHeight="1" x14ac:dyDescent="0.25">
      <c r="A133" s="80" t="s">
        <v>156</v>
      </c>
      <c r="B133" s="76" t="s">
        <v>238</v>
      </c>
      <c r="C133" s="77" t="s">
        <v>234</v>
      </c>
      <c r="D133" s="69">
        <v>415000</v>
      </c>
      <c r="E133" s="69">
        <v>496796</v>
      </c>
      <c r="F133" s="69">
        <v>328804</v>
      </c>
    </row>
    <row r="134" spans="1:6" ht="56.25" customHeight="1" x14ac:dyDescent="0.25">
      <c r="A134" s="80" t="s">
        <v>156</v>
      </c>
      <c r="B134" s="76" t="s">
        <v>238</v>
      </c>
      <c r="C134" s="77" t="s">
        <v>163</v>
      </c>
      <c r="D134" s="69">
        <v>714286</v>
      </c>
      <c r="E134" s="69">
        <v>714286</v>
      </c>
      <c r="F134" s="69">
        <v>714286</v>
      </c>
    </row>
    <row r="135" spans="1:6" ht="72" customHeight="1" x14ac:dyDescent="0.25">
      <c r="A135" s="80" t="s">
        <v>164</v>
      </c>
      <c r="B135" s="76" t="s">
        <v>165</v>
      </c>
      <c r="C135" s="77" t="s">
        <v>166</v>
      </c>
      <c r="D135" s="69">
        <v>2000000</v>
      </c>
      <c r="E135" s="69">
        <v>2500000</v>
      </c>
      <c r="F135" s="69"/>
    </row>
    <row r="136" spans="1:6" ht="66" customHeight="1" x14ac:dyDescent="0.25">
      <c r="A136" s="80" t="s">
        <v>164</v>
      </c>
      <c r="B136" s="76" t="s">
        <v>165</v>
      </c>
      <c r="C136" s="77" t="s">
        <v>167</v>
      </c>
      <c r="D136" s="69">
        <v>1000000</v>
      </c>
      <c r="E136" s="69">
        <v>4865363</v>
      </c>
      <c r="F136" s="69"/>
    </row>
    <row r="137" spans="1:6" ht="68.25" customHeight="1" x14ac:dyDescent="0.25">
      <c r="A137" s="80" t="s">
        <v>164</v>
      </c>
      <c r="B137" s="76" t="s">
        <v>165</v>
      </c>
      <c r="C137" s="77" t="s">
        <v>168</v>
      </c>
      <c r="D137" s="69"/>
      <c r="E137" s="69">
        <v>150000</v>
      </c>
      <c r="F137" s="69"/>
    </row>
    <row r="138" spans="1:6" ht="66.75" customHeight="1" x14ac:dyDescent="0.25">
      <c r="A138" s="80" t="s">
        <v>164</v>
      </c>
      <c r="B138" s="76" t="s">
        <v>165</v>
      </c>
      <c r="C138" s="77" t="s">
        <v>169</v>
      </c>
      <c r="D138" s="69">
        <v>8000000</v>
      </c>
      <c r="E138" s="69">
        <v>7000000</v>
      </c>
      <c r="F138" s="69"/>
    </row>
    <row r="139" spans="1:6" ht="65.25" customHeight="1" x14ac:dyDescent="0.25">
      <c r="A139" s="80" t="s">
        <v>164</v>
      </c>
      <c r="B139" s="76" t="s">
        <v>165</v>
      </c>
      <c r="C139" s="77" t="s">
        <v>170</v>
      </c>
      <c r="D139" s="69">
        <v>50000</v>
      </c>
      <c r="E139" s="69"/>
      <c r="F139" s="69">
        <v>450000</v>
      </c>
    </row>
    <row r="140" spans="1:6" ht="51" x14ac:dyDescent="0.25">
      <c r="A140" s="80" t="s">
        <v>164</v>
      </c>
      <c r="B140" s="76" t="s">
        <v>165</v>
      </c>
      <c r="C140" s="77" t="s">
        <v>171</v>
      </c>
      <c r="D140" s="69">
        <v>40000000</v>
      </c>
      <c r="E140" s="69">
        <v>40455145</v>
      </c>
      <c r="F140" s="69">
        <v>1689752</v>
      </c>
    </row>
    <row r="141" spans="1:6" ht="66" customHeight="1" x14ac:dyDescent="0.25">
      <c r="A141" s="80" t="s">
        <v>164</v>
      </c>
      <c r="B141" s="76" t="s">
        <v>165</v>
      </c>
      <c r="C141" s="77" t="s">
        <v>172</v>
      </c>
      <c r="D141" s="69">
        <v>3939286</v>
      </c>
      <c r="E141" s="69">
        <v>6060714</v>
      </c>
      <c r="F141" s="69"/>
    </row>
    <row r="142" spans="1:6" ht="66" customHeight="1" x14ac:dyDescent="0.25">
      <c r="A142" s="80" t="s">
        <v>164</v>
      </c>
      <c r="B142" s="76" t="s">
        <v>165</v>
      </c>
      <c r="C142" s="77" t="s">
        <v>173</v>
      </c>
      <c r="D142" s="69">
        <v>2000000</v>
      </c>
      <c r="E142" s="69">
        <v>4000000</v>
      </c>
      <c r="F142" s="69"/>
    </row>
    <row r="143" spans="1:6" ht="66" customHeight="1" x14ac:dyDescent="0.25">
      <c r="A143" s="80" t="s">
        <v>164</v>
      </c>
      <c r="B143" s="76" t="s">
        <v>165</v>
      </c>
      <c r="C143" s="77" t="s">
        <v>174</v>
      </c>
      <c r="D143" s="69">
        <v>3000000</v>
      </c>
      <c r="E143" s="69">
        <v>23000000</v>
      </c>
      <c r="F143" s="69"/>
    </row>
    <row r="144" spans="1:6" ht="66" customHeight="1" x14ac:dyDescent="0.25">
      <c r="A144" s="80" t="s">
        <v>164</v>
      </c>
      <c r="B144" s="76" t="s">
        <v>165</v>
      </c>
      <c r="C144" s="77" t="s">
        <v>175</v>
      </c>
      <c r="D144" s="69">
        <v>1000000</v>
      </c>
      <c r="E144" s="69">
        <v>15100000</v>
      </c>
      <c r="F144" s="69"/>
    </row>
    <row r="145" spans="1:6" ht="66" customHeight="1" x14ac:dyDescent="0.25">
      <c r="A145" s="80" t="s">
        <v>176</v>
      </c>
      <c r="B145" s="76" t="s">
        <v>240</v>
      </c>
      <c r="C145" s="77" t="s">
        <v>177</v>
      </c>
      <c r="D145" s="69"/>
      <c r="E145" s="69">
        <v>150000000</v>
      </c>
      <c r="F145" s="69">
        <v>250000000</v>
      </c>
    </row>
    <row r="146" spans="1:6" ht="58.5" customHeight="1" x14ac:dyDescent="0.25">
      <c r="A146" s="80" t="s">
        <v>178</v>
      </c>
      <c r="B146" s="76" t="s">
        <v>239</v>
      </c>
      <c r="C146" s="76" t="s">
        <v>179</v>
      </c>
      <c r="D146" s="69">
        <v>4761592</v>
      </c>
      <c r="E146" s="69"/>
      <c r="F146" s="69"/>
    </row>
    <row r="147" spans="1:6" ht="54" customHeight="1" x14ac:dyDescent="0.25">
      <c r="A147" s="80" t="s">
        <v>178</v>
      </c>
      <c r="B147" s="76" t="s">
        <v>239</v>
      </c>
      <c r="C147" s="76" t="s">
        <v>180</v>
      </c>
      <c r="D147" s="69">
        <v>5492085</v>
      </c>
      <c r="E147" s="69"/>
      <c r="F147" s="69"/>
    </row>
    <row r="148" spans="1:6" ht="51.75" customHeight="1" x14ac:dyDescent="0.25">
      <c r="A148" s="80" t="s">
        <v>178</v>
      </c>
      <c r="B148" s="76" t="s">
        <v>239</v>
      </c>
      <c r="C148" s="76" t="s">
        <v>181</v>
      </c>
      <c r="D148" s="69">
        <v>534524</v>
      </c>
      <c r="E148" s="69"/>
      <c r="F148" s="69"/>
    </row>
    <row r="149" spans="1:6" ht="54" customHeight="1" x14ac:dyDescent="0.25">
      <c r="A149" s="80" t="s">
        <v>182</v>
      </c>
      <c r="B149" s="76" t="s">
        <v>241</v>
      </c>
      <c r="C149" s="77" t="s">
        <v>183</v>
      </c>
      <c r="D149" s="69"/>
      <c r="E149" s="69">
        <v>6057067</v>
      </c>
      <c r="F149" s="69">
        <v>6057067</v>
      </c>
    </row>
    <row r="150" spans="1:6" ht="53.25" customHeight="1" x14ac:dyDescent="0.25">
      <c r="A150" s="80" t="s">
        <v>182</v>
      </c>
      <c r="B150" s="76" t="s">
        <v>233</v>
      </c>
      <c r="C150" s="77" t="s">
        <v>184</v>
      </c>
      <c r="D150" s="69"/>
      <c r="E150" s="69">
        <v>7094185</v>
      </c>
      <c r="F150" s="69">
        <v>6344185</v>
      </c>
    </row>
    <row r="151" spans="1:6" ht="53.25" customHeight="1" x14ac:dyDescent="0.25">
      <c r="A151" s="80" t="s">
        <v>182</v>
      </c>
      <c r="B151" s="76" t="s">
        <v>241</v>
      </c>
      <c r="C151" s="77" t="s">
        <v>185</v>
      </c>
      <c r="D151" s="69"/>
      <c r="E151" s="69">
        <v>534524</v>
      </c>
      <c r="F151" s="69">
        <v>534524</v>
      </c>
    </row>
    <row r="152" spans="1:6" ht="58.5" customHeight="1" x14ac:dyDescent="0.25">
      <c r="A152" s="80" t="s">
        <v>186</v>
      </c>
      <c r="B152" s="76" t="s">
        <v>187</v>
      </c>
      <c r="C152" s="77" t="s">
        <v>188</v>
      </c>
      <c r="D152" s="69">
        <v>4000000</v>
      </c>
      <c r="E152" s="69">
        <v>7000000</v>
      </c>
      <c r="F152" s="69">
        <v>10000000</v>
      </c>
    </row>
    <row r="153" spans="1:6" ht="53.25" customHeight="1" x14ac:dyDescent="0.25">
      <c r="A153" s="80" t="s">
        <v>189</v>
      </c>
      <c r="B153" s="76" t="s">
        <v>190</v>
      </c>
      <c r="C153" s="77" t="s">
        <v>191</v>
      </c>
      <c r="D153" s="69">
        <v>335251</v>
      </c>
      <c r="E153" s="69"/>
      <c r="F153" s="69"/>
    </row>
    <row r="154" spans="1:6" ht="43.5" customHeight="1" x14ac:dyDescent="0.25">
      <c r="A154" s="80" t="s">
        <v>189</v>
      </c>
      <c r="B154" s="76" t="s">
        <v>190</v>
      </c>
      <c r="C154" s="77" t="s">
        <v>192</v>
      </c>
      <c r="D154" s="69">
        <v>284019</v>
      </c>
      <c r="E154" s="69"/>
      <c r="F154" s="69"/>
    </row>
    <row r="155" spans="1:6" ht="48.75" customHeight="1" x14ac:dyDescent="0.25">
      <c r="A155" s="80" t="s">
        <v>193</v>
      </c>
      <c r="B155" s="76" t="s">
        <v>194</v>
      </c>
      <c r="C155" s="77" t="s">
        <v>195</v>
      </c>
      <c r="D155" s="69">
        <v>1130172</v>
      </c>
      <c r="E155" s="69">
        <v>1130172</v>
      </c>
      <c r="F155" s="69">
        <v>1130172</v>
      </c>
    </row>
    <row r="156" spans="1:6" ht="45" customHeight="1" x14ac:dyDescent="0.25">
      <c r="A156" s="80" t="s">
        <v>193</v>
      </c>
      <c r="B156" s="76" t="s">
        <v>194</v>
      </c>
      <c r="C156" s="77" t="s">
        <v>196</v>
      </c>
      <c r="D156" s="69">
        <v>569828</v>
      </c>
      <c r="E156" s="69">
        <v>569828</v>
      </c>
      <c r="F156" s="69">
        <v>569828</v>
      </c>
    </row>
    <row r="157" spans="1:6" ht="48" customHeight="1" x14ac:dyDescent="0.25">
      <c r="A157" s="80" t="s">
        <v>197</v>
      </c>
      <c r="B157" s="76" t="s">
        <v>198</v>
      </c>
      <c r="C157" s="77" t="s">
        <v>199</v>
      </c>
      <c r="D157" s="69">
        <v>490003</v>
      </c>
      <c r="E157" s="69">
        <v>3123463</v>
      </c>
      <c r="F157" s="69">
        <v>3123463</v>
      </c>
    </row>
    <row r="158" spans="1:6" x14ac:dyDescent="0.25">
      <c r="D158" s="70"/>
      <c r="E158" s="70"/>
      <c r="F158" s="70"/>
    </row>
    <row r="159" spans="1:6" ht="15.75" x14ac:dyDescent="0.25">
      <c r="A159" s="96" t="s">
        <v>229</v>
      </c>
      <c r="B159" s="20"/>
      <c r="C159" s="20"/>
      <c r="D159" s="20"/>
      <c r="F159" s="94" t="s">
        <v>230</v>
      </c>
    </row>
    <row r="160" spans="1:6" x14ac:dyDescent="0.25">
      <c r="A160" s="95"/>
      <c r="B160" s="95"/>
      <c r="C160" s="95"/>
      <c r="D160" s="95"/>
      <c r="E160" s="95"/>
    </row>
    <row r="161" spans="1:5" x14ac:dyDescent="0.25">
      <c r="A161" s="95"/>
      <c r="B161" s="95"/>
      <c r="C161" s="95"/>
      <c r="D161" s="95"/>
      <c r="E161" s="95"/>
    </row>
    <row r="162" spans="1:5" x14ac:dyDescent="0.25">
      <c r="A162" s="95"/>
      <c r="B162" s="95"/>
      <c r="C162" s="95"/>
      <c r="D162" s="95"/>
      <c r="E162" s="95"/>
    </row>
    <row r="163" spans="1:5" x14ac:dyDescent="0.25">
      <c r="A163" s="97" t="s">
        <v>231</v>
      </c>
      <c r="B163" s="95"/>
      <c r="C163" s="95"/>
      <c r="D163" s="95"/>
      <c r="E163" s="95"/>
    </row>
    <row r="164" spans="1:5" x14ac:dyDescent="0.25">
      <c r="A164" s="97" t="s">
        <v>232</v>
      </c>
      <c r="B164" s="95"/>
      <c r="C164" s="95"/>
      <c r="D164" s="95"/>
      <c r="E164" s="95"/>
    </row>
    <row r="165" spans="1:5" x14ac:dyDescent="0.25">
      <c r="A165" s="95"/>
      <c r="B165" s="95"/>
      <c r="C165" s="95"/>
      <c r="D165" s="95"/>
      <c r="E165" s="95"/>
    </row>
    <row r="166" spans="1:5" x14ac:dyDescent="0.25">
      <c r="A166" s="95"/>
      <c r="B166" s="95"/>
      <c r="C166" s="95"/>
      <c r="D166" s="95"/>
      <c r="E166" s="95"/>
    </row>
    <row r="167" spans="1:5" x14ac:dyDescent="0.25">
      <c r="A167" s="95"/>
      <c r="B167" s="95"/>
      <c r="C167" s="95"/>
      <c r="D167" s="95"/>
      <c r="E167" s="95"/>
    </row>
    <row r="168" spans="1:5" x14ac:dyDescent="0.25">
      <c r="B168" s="95"/>
      <c r="C168" s="95"/>
      <c r="D168" s="95"/>
      <c r="E168" s="95"/>
    </row>
    <row r="169" spans="1:5" x14ac:dyDescent="0.25">
      <c r="B169" s="95"/>
      <c r="C169" s="95"/>
      <c r="D169" s="95"/>
      <c r="E169" s="95"/>
    </row>
  </sheetData>
  <mergeCells count="9">
    <mergeCell ref="C95:C106"/>
    <mergeCell ref="C1:F1"/>
    <mergeCell ref="A3:F3"/>
    <mergeCell ref="C76:C77"/>
    <mergeCell ref="A5:A6"/>
    <mergeCell ref="B5:B6"/>
    <mergeCell ref="C5:C6"/>
    <mergeCell ref="D5:F5"/>
    <mergeCell ref="C43:C45"/>
  </mergeCells>
  <pageMargins left="0.19685039370078741" right="0.15748031496062992" top="0.39370078740157483" bottom="0.35433070866141736" header="0.19685039370078741" footer="0.23622047244094491"/>
  <pageSetup paperSize="9" scale="82" fitToHeight="0" orientation="portrait" verticalDpi="200"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5_pielikums</vt:lpstr>
      <vt:lpstr>'5_pielikums'!Print_Titles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"Par valsts pamatbudžeta un valsts speciālā budžeta bāzi 2021., 2022. un 2023.gadam" 5.pielikums</dc:title>
  <dc:subject>Informatīvais ziņojums</dc:subject>
  <dc:creator/>
  <dc:description>zane.adijane@fm.gov.lv; 67095437</dc:description>
  <cp:lastModifiedBy/>
  <dcterms:created xsi:type="dcterms:W3CDTF">2015-06-05T18:17:20Z</dcterms:created>
  <dcterms:modified xsi:type="dcterms:W3CDTF">2020-08-12T13:06:14Z</dcterms:modified>
</cp:coreProperties>
</file>