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S:\Datu bāzes\2024\5_Maijs_2024\Mājas lapai\"/>
    </mc:Choice>
  </mc:AlternateContent>
  <xr:revisionPtr revIDLastSave="0" documentId="13_ncr:1_{54B45352-024A-488B-A686-4183F9C4839F}" xr6:coauthVersionLast="47" xr6:coauthVersionMax="47" xr10:uidLastSave="{00000000-0000-0000-0000-000000000000}"/>
  <bookViews>
    <workbookView xWindow="-110" yWindow="-110" windowWidth="19420" windowHeight="10300" xr2:uid="{A4C36056-E011-40D5-8F7F-9D7A5AA47930}"/>
  </bookViews>
  <sheets>
    <sheet name="pamat" sheetId="1" r:id="rId1"/>
  </sheets>
  <definedNames>
    <definedName name="_xlnm._FilterDatabase" localSheetId="0" hidden="1">pamat!$A$4:$B$47</definedName>
    <definedName name="_xlnm.Print_Area" localSheetId="0">pamat!$A$1:$W$47</definedName>
    <definedName name="_xlnm.Print_Titles" localSheetId="0">pamat!$1:$3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7" i="1" l="1"/>
  <c r="X47" i="1"/>
  <c r="Q47" i="1"/>
  <c r="K47" i="1"/>
  <c r="I47" i="1"/>
  <c r="Y46" i="1"/>
  <c r="X46" i="1"/>
  <c r="Q46" i="1"/>
  <c r="K46" i="1"/>
  <c r="I46" i="1"/>
  <c r="Y45" i="1"/>
  <c r="X45" i="1"/>
  <c r="Q45" i="1"/>
  <c r="K45" i="1"/>
  <c r="I45" i="1"/>
  <c r="Y44" i="1"/>
  <c r="X44" i="1"/>
  <c r="Q44" i="1"/>
  <c r="K44" i="1"/>
  <c r="I44" i="1"/>
  <c r="Y43" i="1"/>
  <c r="X43" i="1"/>
  <c r="Q43" i="1"/>
  <c r="K43" i="1"/>
  <c r="I43" i="1"/>
  <c r="Y42" i="1"/>
  <c r="X42" i="1"/>
  <c r="Q42" i="1"/>
  <c r="K42" i="1"/>
  <c r="I42" i="1"/>
  <c r="Y41" i="1"/>
  <c r="X41" i="1"/>
  <c r="Q41" i="1"/>
  <c r="K41" i="1"/>
  <c r="I41" i="1"/>
  <c r="Y40" i="1"/>
  <c r="X40" i="1"/>
  <c r="Q40" i="1"/>
  <c r="K40" i="1"/>
  <c r="I40" i="1"/>
  <c r="C40" i="1"/>
  <c r="Y39" i="1"/>
  <c r="X39" i="1"/>
  <c r="Q39" i="1"/>
  <c r="K39" i="1"/>
  <c r="I39" i="1"/>
  <c r="Y38" i="1"/>
  <c r="X38" i="1"/>
  <c r="Q38" i="1"/>
  <c r="K38" i="1"/>
  <c r="I38" i="1"/>
  <c r="Y37" i="1"/>
  <c r="X37" i="1"/>
  <c r="Q37" i="1"/>
  <c r="K37" i="1"/>
  <c r="I37" i="1"/>
  <c r="Y36" i="1"/>
  <c r="X36" i="1"/>
  <c r="Q36" i="1"/>
  <c r="K36" i="1"/>
  <c r="I36" i="1"/>
  <c r="Y35" i="1"/>
  <c r="X35" i="1"/>
  <c r="Q35" i="1"/>
  <c r="K35" i="1"/>
  <c r="I35" i="1"/>
  <c r="Y34" i="1"/>
  <c r="X34" i="1"/>
  <c r="Q34" i="1"/>
  <c r="K34" i="1"/>
  <c r="I34" i="1"/>
  <c r="Y33" i="1"/>
  <c r="X33" i="1"/>
  <c r="Q33" i="1"/>
  <c r="K33" i="1"/>
  <c r="I33" i="1"/>
  <c r="Y32" i="1"/>
  <c r="X32" i="1"/>
  <c r="Q32" i="1"/>
  <c r="K32" i="1"/>
  <c r="I32" i="1"/>
  <c r="C32" i="1"/>
  <c r="Y31" i="1"/>
  <c r="X31" i="1"/>
  <c r="Q31" i="1"/>
  <c r="K31" i="1"/>
  <c r="I31" i="1"/>
  <c r="Y30" i="1"/>
  <c r="X30" i="1"/>
  <c r="Q30" i="1"/>
  <c r="K30" i="1"/>
  <c r="I30" i="1"/>
  <c r="Y29" i="1"/>
  <c r="X29" i="1"/>
  <c r="Q29" i="1"/>
  <c r="K29" i="1"/>
  <c r="I29" i="1"/>
  <c r="Y28" i="1"/>
  <c r="X28" i="1"/>
  <c r="Q28" i="1"/>
  <c r="K28" i="1"/>
  <c r="I28" i="1"/>
  <c r="Y27" i="1"/>
  <c r="X27" i="1"/>
  <c r="Q27" i="1"/>
  <c r="K27" i="1"/>
  <c r="I27" i="1"/>
  <c r="Y26" i="1"/>
  <c r="X26" i="1"/>
  <c r="Q26" i="1"/>
  <c r="K26" i="1"/>
  <c r="I26" i="1"/>
  <c r="Y25" i="1"/>
  <c r="X25" i="1"/>
  <c r="Q25" i="1"/>
  <c r="K25" i="1"/>
  <c r="I25" i="1"/>
  <c r="Y24" i="1"/>
  <c r="X24" i="1"/>
  <c r="Q24" i="1"/>
  <c r="K24" i="1"/>
  <c r="I24" i="1"/>
  <c r="C24" i="1"/>
  <c r="Y23" i="1"/>
  <c r="X23" i="1"/>
  <c r="Q23" i="1"/>
  <c r="K23" i="1"/>
  <c r="I23" i="1"/>
  <c r="Y22" i="1"/>
  <c r="X22" i="1"/>
  <c r="Q22" i="1"/>
  <c r="K22" i="1"/>
  <c r="I22" i="1"/>
  <c r="Y21" i="1"/>
  <c r="X21" i="1"/>
  <c r="Q21" i="1"/>
  <c r="K21" i="1"/>
  <c r="I21" i="1"/>
  <c r="Y20" i="1"/>
  <c r="X20" i="1"/>
  <c r="Q20" i="1"/>
  <c r="K20" i="1"/>
  <c r="I20" i="1"/>
  <c r="Y19" i="1"/>
  <c r="X19" i="1"/>
  <c r="Q19" i="1"/>
  <c r="K19" i="1"/>
  <c r="I19" i="1"/>
  <c r="Y18" i="1"/>
  <c r="X18" i="1"/>
  <c r="Q18" i="1"/>
  <c r="K18" i="1"/>
  <c r="I18" i="1"/>
  <c r="Y17" i="1"/>
  <c r="X17" i="1"/>
  <c r="Q17" i="1"/>
  <c r="K17" i="1"/>
  <c r="I17" i="1"/>
  <c r="Y16" i="1"/>
  <c r="X16" i="1"/>
  <c r="Q16" i="1"/>
  <c r="K16" i="1"/>
  <c r="I16" i="1"/>
  <c r="C16" i="1"/>
  <c r="Y15" i="1"/>
  <c r="X15" i="1"/>
  <c r="Q15" i="1"/>
  <c r="K15" i="1"/>
  <c r="I15" i="1"/>
  <c r="Y14" i="1"/>
  <c r="X14" i="1"/>
  <c r="Q14" i="1"/>
  <c r="K14" i="1"/>
  <c r="I14" i="1"/>
  <c r="Y13" i="1"/>
  <c r="X13" i="1"/>
  <c r="Q13" i="1"/>
  <c r="K13" i="1"/>
  <c r="I13" i="1"/>
  <c r="Y12" i="1"/>
  <c r="X12" i="1"/>
  <c r="Q12" i="1"/>
  <c r="K12" i="1"/>
  <c r="I12" i="1"/>
  <c r="Y11" i="1"/>
  <c r="X11" i="1"/>
  <c r="Q11" i="1"/>
  <c r="K11" i="1"/>
  <c r="I11" i="1"/>
  <c r="Y10" i="1"/>
  <c r="X10" i="1"/>
  <c r="Q10" i="1"/>
  <c r="K10" i="1"/>
  <c r="I10" i="1"/>
  <c r="Y9" i="1"/>
  <c r="X9" i="1"/>
  <c r="Q9" i="1"/>
  <c r="K9" i="1"/>
  <c r="I9" i="1"/>
  <c r="Y8" i="1"/>
  <c r="X8" i="1"/>
  <c r="Q8" i="1"/>
  <c r="K8" i="1"/>
  <c r="I8" i="1"/>
  <c r="C8" i="1"/>
  <c r="Y7" i="1"/>
  <c r="X7" i="1"/>
  <c r="Q7" i="1"/>
  <c r="K7" i="1"/>
  <c r="I7" i="1"/>
  <c r="Y6" i="1"/>
  <c r="X6" i="1"/>
  <c r="Q6" i="1"/>
  <c r="K6" i="1"/>
  <c r="I6" i="1"/>
  <c r="Y5" i="1"/>
  <c r="X5" i="1"/>
  <c r="Q5" i="1"/>
  <c r="K5" i="1"/>
  <c r="I5" i="1"/>
  <c r="V4" i="1"/>
  <c r="W43" i="1" s="1"/>
  <c r="U4" i="1"/>
  <c r="T4" i="1"/>
  <c r="S4" i="1"/>
  <c r="R4" i="1"/>
  <c r="P4" i="1"/>
  <c r="O4" i="1"/>
  <c r="N4" i="1"/>
  <c r="M4" i="1"/>
  <c r="G4" i="1"/>
  <c r="H41" i="1" s="1"/>
  <c r="F4" i="1"/>
  <c r="D4" i="1"/>
  <c r="E46" i="1" s="1"/>
  <c r="B4" i="1"/>
  <c r="C43" i="1" s="1"/>
  <c r="H8" i="1" l="1"/>
  <c r="W10" i="1"/>
  <c r="L13" i="1"/>
  <c r="H16" i="1"/>
  <c r="W18" i="1"/>
  <c r="H24" i="1"/>
  <c r="W26" i="1"/>
  <c r="L29" i="1"/>
  <c r="H32" i="1"/>
  <c r="L33" i="1"/>
  <c r="W34" i="1"/>
  <c r="H40" i="1"/>
  <c r="W42" i="1"/>
  <c r="L45" i="1"/>
  <c r="L40" i="1"/>
  <c r="L7" i="1"/>
  <c r="E11" i="1"/>
  <c r="E19" i="1"/>
  <c r="L23" i="1"/>
  <c r="E27" i="1"/>
  <c r="L31" i="1"/>
  <c r="E35" i="1"/>
  <c r="L39" i="1"/>
  <c r="E43" i="1"/>
  <c r="K4" i="1"/>
  <c r="L28" i="1" s="1"/>
  <c r="H6" i="1"/>
  <c r="W8" i="1"/>
  <c r="C10" i="1"/>
  <c r="H14" i="1"/>
  <c r="W16" i="1"/>
  <c r="C18" i="1"/>
  <c r="H22" i="1"/>
  <c r="W24" i="1"/>
  <c r="C26" i="1"/>
  <c r="H30" i="1"/>
  <c r="W32" i="1"/>
  <c r="C34" i="1"/>
  <c r="H38" i="1"/>
  <c r="W40" i="1"/>
  <c r="C42" i="1"/>
  <c r="H46" i="1"/>
  <c r="L11" i="1"/>
  <c r="L35" i="1"/>
  <c r="L43" i="1"/>
  <c r="E5" i="1"/>
  <c r="L6" i="1"/>
  <c r="E13" i="1"/>
  <c r="E21" i="1"/>
  <c r="L22" i="1"/>
  <c r="E29" i="1"/>
  <c r="L30" i="1"/>
  <c r="E37" i="1"/>
  <c r="E45" i="1"/>
  <c r="L46" i="1"/>
  <c r="J45" i="1"/>
  <c r="J15" i="1"/>
  <c r="L34" i="1"/>
  <c r="L42" i="1"/>
  <c r="C5" i="1"/>
  <c r="W5" i="1"/>
  <c r="E8" i="1"/>
  <c r="H11" i="1"/>
  <c r="C13" i="1"/>
  <c r="W13" i="1"/>
  <c r="E16" i="1"/>
  <c r="H19" i="1"/>
  <c r="C21" i="1"/>
  <c r="W21" i="1"/>
  <c r="E24" i="1"/>
  <c r="H27" i="1"/>
  <c r="C29" i="1"/>
  <c r="W29" i="1"/>
  <c r="E32" i="1"/>
  <c r="H35" i="1"/>
  <c r="C37" i="1"/>
  <c r="W37" i="1"/>
  <c r="E40" i="1"/>
  <c r="H43" i="1"/>
  <c r="C45" i="1"/>
  <c r="W45" i="1"/>
  <c r="L18" i="1"/>
  <c r="L20" i="1"/>
  <c r="L44" i="1"/>
  <c r="H5" i="1"/>
  <c r="C7" i="1"/>
  <c r="W7" i="1"/>
  <c r="E10" i="1"/>
  <c r="H13" i="1"/>
  <c r="C15" i="1"/>
  <c r="W15" i="1"/>
  <c r="E18" i="1"/>
  <c r="H21" i="1"/>
  <c r="C23" i="1"/>
  <c r="W23" i="1"/>
  <c r="E26" i="1"/>
  <c r="H29" i="1"/>
  <c r="C31" i="1"/>
  <c r="W31" i="1"/>
  <c r="E34" i="1"/>
  <c r="H37" i="1"/>
  <c r="C39" i="1"/>
  <c r="W39" i="1"/>
  <c r="E42" i="1"/>
  <c r="H45" i="1"/>
  <c r="C47" i="1"/>
  <c r="W47" i="1"/>
  <c r="E7" i="1"/>
  <c r="H10" i="1"/>
  <c r="C12" i="1"/>
  <c r="W12" i="1"/>
  <c r="E15" i="1"/>
  <c r="H18" i="1"/>
  <c r="C20" i="1"/>
  <c r="W20" i="1"/>
  <c r="E23" i="1"/>
  <c r="H26" i="1"/>
  <c r="C28" i="1"/>
  <c r="W28" i="1"/>
  <c r="E31" i="1"/>
  <c r="H34" i="1"/>
  <c r="C36" i="1"/>
  <c r="W36" i="1"/>
  <c r="L38" i="1"/>
  <c r="E39" i="1"/>
  <c r="H42" i="1"/>
  <c r="C44" i="1"/>
  <c r="W44" i="1"/>
  <c r="E47" i="1"/>
  <c r="L10" i="1"/>
  <c r="X4" i="1"/>
  <c r="H7" i="1"/>
  <c r="C9" i="1"/>
  <c r="W9" i="1"/>
  <c r="E12" i="1"/>
  <c r="H15" i="1"/>
  <c r="C17" i="1"/>
  <c r="W17" i="1"/>
  <c r="L19" i="1"/>
  <c r="E20" i="1"/>
  <c r="H23" i="1"/>
  <c r="C25" i="1"/>
  <c r="W25" i="1"/>
  <c r="L27" i="1"/>
  <c r="E28" i="1"/>
  <c r="H31" i="1"/>
  <c r="C33" i="1"/>
  <c r="W33" i="1"/>
  <c r="E36" i="1"/>
  <c r="H39" i="1"/>
  <c r="C41" i="1"/>
  <c r="W41" i="1"/>
  <c r="E44" i="1"/>
  <c r="H47" i="1"/>
  <c r="L26" i="1"/>
  <c r="L36" i="1"/>
  <c r="I4" i="1"/>
  <c r="J37" i="1" s="1"/>
  <c r="Q4" i="1"/>
  <c r="Y4" i="1"/>
  <c r="C6" i="1"/>
  <c r="W6" i="1"/>
  <c r="L8" i="1"/>
  <c r="E9" i="1"/>
  <c r="H12" i="1"/>
  <c r="C14" i="1"/>
  <c r="W14" i="1"/>
  <c r="L16" i="1"/>
  <c r="E17" i="1"/>
  <c r="H20" i="1"/>
  <c r="C22" i="1"/>
  <c r="W22" i="1"/>
  <c r="L24" i="1"/>
  <c r="E25" i="1"/>
  <c r="H28" i="1"/>
  <c r="C30" i="1"/>
  <c r="W30" i="1"/>
  <c r="L32" i="1"/>
  <c r="E33" i="1"/>
  <c r="H36" i="1"/>
  <c r="C38" i="1"/>
  <c r="W38" i="1"/>
  <c r="E41" i="1"/>
  <c r="H44" i="1"/>
  <c r="C46" i="1"/>
  <c r="W46" i="1"/>
  <c r="L12" i="1"/>
  <c r="E6" i="1"/>
  <c r="H9" i="1"/>
  <c r="C11" i="1"/>
  <c r="W11" i="1"/>
  <c r="E14" i="1"/>
  <c r="H17" i="1"/>
  <c r="C19" i="1"/>
  <c r="W19" i="1"/>
  <c r="E22" i="1"/>
  <c r="H25" i="1"/>
  <c r="C27" i="1"/>
  <c r="W27" i="1"/>
  <c r="E30" i="1"/>
  <c r="H33" i="1"/>
  <c r="C35" i="1"/>
  <c r="W35" i="1"/>
  <c r="E38" i="1"/>
  <c r="L17" i="1" l="1"/>
  <c r="J7" i="1"/>
  <c r="L41" i="1"/>
  <c r="L25" i="1"/>
  <c r="L9" i="1"/>
  <c r="J23" i="1"/>
  <c r="J11" i="1"/>
  <c r="L14" i="1"/>
  <c r="L47" i="1"/>
  <c r="L15" i="1"/>
  <c r="L37" i="1"/>
  <c r="L21" i="1"/>
  <c r="L5" i="1"/>
  <c r="L4" i="1" s="1"/>
  <c r="H4" i="1"/>
  <c r="J9" i="1"/>
  <c r="C4" i="1"/>
  <c r="J42" i="1"/>
  <c r="J13" i="1"/>
  <c r="W4" i="1"/>
  <c r="E4" i="1"/>
  <c r="J32" i="1"/>
  <c r="J47" i="1"/>
  <c r="J31" i="1"/>
  <c r="J35" i="1"/>
  <c r="J34" i="1"/>
  <c r="J26" i="1"/>
  <c r="J18" i="1"/>
  <c r="J10" i="1"/>
  <c r="J29" i="1"/>
  <c r="J21" i="1"/>
  <c r="J5" i="1"/>
  <c r="J46" i="1"/>
  <c r="J38" i="1"/>
  <c r="J30" i="1"/>
  <c r="J40" i="1"/>
  <c r="J22" i="1"/>
  <c r="J12" i="1"/>
  <c r="J14" i="1"/>
  <c r="J6" i="1"/>
  <c r="J44" i="1"/>
  <c r="J36" i="1"/>
  <c r="J28" i="1"/>
  <c r="J20" i="1"/>
  <c r="J43" i="1"/>
  <c r="J41" i="1"/>
  <c r="J19" i="1"/>
  <c r="J8" i="1"/>
  <c r="J25" i="1"/>
  <c r="J27" i="1"/>
  <c r="J33" i="1"/>
  <c r="J16" i="1"/>
  <c r="J17" i="1"/>
  <c r="J24" i="1"/>
  <c r="J39" i="1"/>
  <c r="J4" i="1" l="1"/>
</calcChain>
</file>

<file path=xl/sharedStrings.xml><?xml version="1.0" encoding="utf-8"?>
<sst xmlns="http://schemas.openxmlformats.org/spreadsheetml/2006/main" count="76" uniqueCount="69">
  <si>
    <t xml:space="preserve">Pašvaldība </t>
  </si>
  <si>
    <t xml:space="preserve">Ieņēmumi </t>
  </si>
  <si>
    <t xml:space="preserve">Izdevumi </t>
  </si>
  <si>
    <t xml:space="preserve">Ieņēmumu pārsniegums vai deficīts </t>
  </si>
  <si>
    <t>Finansēšana/plāns</t>
  </si>
  <si>
    <t>Finansēšana/ izpilde</t>
  </si>
  <si>
    <t>Naudas līdzekļu atlikums gada sākumā</t>
  </si>
  <si>
    <t xml:space="preserve">% no kopējā atlikuma </t>
  </si>
  <si>
    <t xml:space="preserve">Atlikuma izmaiņas </t>
  </si>
  <si>
    <t>Plāns</t>
  </si>
  <si>
    <t>Izpilde</t>
  </si>
  <si>
    <t xml:space="preserve">% no kopējās  ieņēmumu izpildes </t>
  </si>
  <si>
    <t xml:space="preserve">% no kopējās izdevumu  izpildes </t>
  </si>
  <si>
    <t xml:space="preserve">% no kopējās izpildes </t>
  </si>
  <si>
    <t xml:space="preserve">Naudas līdzekļi un noguldījumi </t>
  </si>
  <si>
    <t xml:space="preserve">Aizņēmumi </t>
  </si>
  <si>
    <t>Aizdevumi</t>
  </si>
  <si>
    <t>Akcijas un cita līdzdalība komersantu pašu kapitālā</t>
  </si>
  <si>
    <t>Naudas līdzekļi un noguldījumi (atlikuma izmaiņas)</t>
  </si>
  <si>
    <t>Eur</t>
  </si>
  <si>
    <t>%</t>
  </si>
  <si>
    <t>Pilsētas un novadi kopā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</si>
  <si>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</si>
  <si>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</si>
  <si>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</si>
  <si>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</si>
  <si>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</si>
  <si>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</si>
  <si>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</si>
  <si>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novads</t>
  </si>
  <si>
    <t>Alūksnes novads</t>
  </si>
  <si>
    <t>Augšdaugavas novads</t>
  </si>
  <si>
    <t>Ādažu novads</t>
  </si>
  <si>
    <t>Balvu novads</t>
  </si>
  <si>
    <t>Bauskas novads</t>
  </si>
  <si>
    <t>Cēsu novads</t>
  </si>
  <si>
    <t>Dienvidkurzemes novads</t>
  </si>
  <si>
    <t>Dobeles novads</t>
  </si>
  <si>
    <t>Gulbenes novads</t>
  </si>
  <si>
    <t>Jelgavas novads</t>
  </si>
  <si>
    <t>Jēkabpils novads</t>
  </si>
  <si>
    <t>Krāslavas novads</t>
  </si>
  <si>
    <t>Kuldīgas novads</t>
  </si>
  <si>
    <t>Ķekavas novads</t>
  </si>
  <si>
    <t>Limbažu novads</t>
  </si>
  <si>
    <t>Līvānu novads</t>
  </si>
  <si>
    <t>Ludzas novads</t>
  </si>
  <si>
    <t>Madonas novads</t>
  </si>
  <si>
    <t>Mārupes novads</t>
  </si>
  <si>
    <t>Ogres novads</t>
  </si>
  <si>
    <t>Olaines novads</t>
  </si>
  <si>
    <t>Preiļu novads</t>
  </si>
  <si>
    <t>Rēzeknes novads</t>
  </si>
  <si>
    <t>Ropažu novads</t>
  </si>
  <si>
    <t>Salaspils novads</t>
  </si>
  <si>
    <t>Saldus novads</t>
  </si>
  <si>
    <t>Saulkrastu novads</t>
  </si>
  <si>
    <t>Siguldas novads</t>
  </si>
  <si>
    <t>Smiltenes novads</t>
  </si>
  <si>
    <t>Talsu novads</t>
  </si>
  <si>
    <t>Tukuma novads</t>
  </si>
  <si>
    <t>Valkas novads</t>
  </si>
  <si>
    <t>Valmieras novads</t>
  </si>
  <si>
    <t>Varakļānu novads</t>
  </si>
  <si>
    <t>Ventspils novads</t>
  </si>
  <si>
    <t xml:space="preserve">% no kopējā plāna </t>
  </si>
  <si>
    <t>Pašvaldību 2024.gada pamatbudžets (plāns un izpilde uz 31.05.2024.), EUR</t>
  </si>
  <si>
    <t>Naudas līdzekļu atlikums uz 31.05.2024.</t>
  </si>
  <si>
    <t xml:space="preserve">% no kopējiem izdevumiem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</si>
</sst>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7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6">
    <xf numFmtId="0" fontId="0" fillId="0" borderId="0" xfId="0"/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8" xfId="3" applyNumberFormat="1" applyFont="1" applyBorder="1" applyAlignment="1">
      <alignment horizontal="center" vertical="center" wrapText="1"/>
    </xf>
    <xf numFmtId="49" fontId="4" fillId="0" borderId="9" xfId="3" applyNumberFormat="1" applyFont="1" applyBorder="1" applyAlignment="1">
      <alignment horizontal="center" vertical="center" wrapText="1"/>
    </xf>
    <xf numFmtId="49" fontId="4" fillId="0" borderId="10" xfId="3" applyNumberFormat="1" applyFont="1" applyBorder="1" applyAlignment="1">
      <alignment horizontal="center" vertical="center" wrapText="1"/>
    </xf>
    <xf numFmtId="49" fontId="4" fillId="0" borderId="11" xfId="3" applyNumberFormat="1" applyFont="1" applyBorder="1" applyAlignment="1">
      <alignment horizontal="center" vertical="center" wrapText="1"/>
    </xf>
    <xf numFmtId="49" fontId="4" fillId="0" borderId="12" xfId="3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3" fontId="4" fillId="0" borderId="14" xfId="3" applyNumberFormat="1" applyFont="1" applyBorder="1" applyAlignment="1">
      <alignment horizontal="right" vertical="center"/>
    </xf>
    <xf numFmtId="3" fontId="4" fillId="2" borderId="15" xfId="3" applyNumberFormat="1" applyFont="1" applyFill="1" applyBorder="1" applyAlignment="1">
      <alignment horizontal="right" vertical="center"/>
    </xf>
    <xf numFmtId="9" fontId="4" fillId="2" borderId="16" xfId="2" applyFont="1" applyFill="1" applyBorder="1" applyAlignment="1">
      <alignment horizontal="right" vertical="center"/>
    </xf>
    <xf numFmtId="3" fontId="4" fillId="0" borderId="17" xfId="3" applyNumberFormat="1" applyFont="1" applyBorder="1" applyAlignment="1">
      <alignment horizontal="right" vertical="center"/>
    </xf>
    <xf numFmtId="9" fontId="4" fillId="2" borderId="18" xfId="2" applyFont="1" applyFill="1" applyBorder="1" applyAlignment="1">
      <alignment horizontal="right" vertical="center"/>
    </xf>
    <xf numFmtId="3" fontId="4" fillId="0" borderId="15" xfId="3" applyNumberFormat="1" applyFont="1" applyBorder="1" applyAlignment="1">
      <alignment horizontal="right" vertical="center"/>
    </xf>
    <xf numFmtId="164" fontId="4" fillId="0" borderId="16" xfId="2" applyNumberFormat="1" applyFont="1" applyBorder="1" applyAlignment="1">
      <alignment horizontal="right" vertical="center"/>
    </xf>
    <xf numFmtId="3" fontId="4" fillId="0" borderId="19" xfId="3" applyNumberFormat="1" applyFont="1" applyBorder="1" applyAlignment="1">
      <alignment horizontal="right" vertical="center"/>
    </xf>
    <xf numFmtId="3" fontId="4" fillId="0" borderId="16" xfId="3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9" fontId="4" fillId="0" borderId="16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20" xfId="4" applyFont="1" applyBorder="1" applyAlignment="1">
      <alignment vertical="center"/>
    </xf>
    <xf numFmtId="3" fontId="6" fillId="0" borderId="21" xfId="5" applyNumberFormat="1" applyFont="1" applyBorder="1" applyAlignment="1">
      <alignment horizontal="right" vertical="center"/>
    </xf>
    <xf numFmtId="3" fontId="6" fillId="0" borderId="22" xfId="5" applyNumberFormat="1" applyFont="1" applyBorder="1" applyAlignment="1">
      <alignment horizontal="right" vertical="center"/>
    </xf>
    <xf numFmtId="164" fontId="6" fillId="0" borderId="23" xfId="2" applyNumberFormat="1" applyFont="1" applyBorder="1" applyAlignment="1">
      <alignment horizontal="right" vertical="center"/>
    </xf>
    <xf numFmtId="3" fontId="6" fillId="0" borderId="24" xfId="5" applyNumberFormat="1" applyFont="1" applyBorder="1" applyAlignment="1">
      <alignment horizontal="right" vertical="center"/>
    </xf>
    <xf numFmtId="164" fontId="6" fillId="0" borderId="25" xfId="2" applyNumberFormat="1" applyFont="1" applyBorder="1" applyAlignment="1">
      <alignment horizontal="right" vertical="center"/>
    </xf>
    <xf numFmtId="3" fontId="6" fillId="0" borderId="21" xfId="3" applyNumberFormat="1" applyFont="1" applyBorder="1" applyAlignment="1">
      <alignment horizontal="right" vertical="center"/>
    </xf>
    <xf numFmtId="3" fontId="6" fillId="0" borderId="22" xfId="3" applyNumberFormat="1" applyFont="1" applyBorder="1" applyAlignment="1">
      <alignment horizontal="right" vertical="center"/>
    </xf>
    <xf numFmtId="3" fontId="6" fillId="0" borderId="23" xfId="5" applyNumberFormat="1" applyFont="1" applyBorder="1" applyAlignment="1">
      <alignment horizontal="right" vertical="center"/>
    </xf>
    <xf numFmtId="3" fontId="6" fillId="0" borderId="25" xfId="5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3" fontId="6" fillId="0" borderId="24" xfId="0" applyNumberFormat="1" applyFont="1" applyBorder="1" applyAlignment="1">
      <alignment horizontal="right" vertical="center"/>
    </xf>
    <xf numFmtId="9" fontId="6" fillId="0" borderId="23" xfId="0" applyNumberFormat="1" applyFont="1" applyBorder="1" applyAlignment="1">
      <alignment horizontal="right" vertical="center"/>
    </xf>
    <xf numFmtId="0" fontId="6" fillId="0" borderId="26" xfId="4" applyFont="1" applyBorder="1" applyAlignment="1">
      <alignment vertical="center"/>
    </xf>
    <xf numFmtId="3" fontId="6" fillId="0" borderId="27" xfId="5" applyNumberFormat="1" applyFont="1" applyBorder="1" applyAlignment="1">
      <alignment horizontal="right" vertical="center"/>
    </xf>
    <xf numFmtId="3" fontId="6" fillId="0" borderId="28" xfId="5" applyNumberFormat="1" applyFont="1" applyBorder="1" applyAlignment="1">
      <alignment horizontal="right" vertical="center"/>
    </xf>
    <xf numFmtId="164" fontId="6" fillId="0" borderId="29" xfId="2" applyNumberFormat="1" applyFont="1" applyBorder="1" applyAlignment="1">
      <alignment horizontal="right" vertical="center"/>
    </xf>
    <xf numFmtId="3" fontId="6" fillId="0" borderId="30" xfId="5" applyNumberFormat="1" applyFont="1" applyBorder="1" applyAlignment="1">
      <alignment horizontal="right" vertical="center"/>
    </xf>
    <xf numFmtId="164" fontId="6" fillId="0" borderId="31" xfId="2" applyNumberFormat="1" applyFont="1" applyBorder="1" applyAlignment="1">
      <alignment horizontal="right" vertical="center"/>
    </xf>
    <xf numFmtId="3" fontId="6" fillId="0" borderId="27" xfId="3" applyNumberFormat="1" applyFont="1" applyBorder="1" applyAlignment="1">
      <alignment horizontal="right" vertical="center"/>
    </xf>
    <xf numFmtId="3" fontId="6" fillId="0" borderId="28" xfId="3" applyNumberFormat="1" applyFont="1" applyBorder="1" applyAlignment="1">
      <alignment horizontal="right" vertical="center"/>
    </xf>
    <xf numFmtId="3" fontId="6" fillId="0" borderId="29" xfId="5" applyNumberFormat="1" applyFont="1" applyBorder="1" applyAlignment="1">
      <alignment horizontal="right" vertical="center"/>
    </xf>
    <xf numFmtId="3" fontId="6" fillId="0" borderId="31" xfId="5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9" fontId="6" fillId="0" borderId="29" xfId="0" applyNumberFormat="1" applyFont="1" applyBorder="1" applyAlignment="1">
      <alignment horizontal="right" vertical="center"/>
    </xf>
    <xf numFmtId="3" fontId="6" fillId="0" borderId="30" xfId="0" applyNumberFormat="1" applyFont="1" applyBorder="1"/>
    <xf numFmtId="0" fontId="6" fillId="0" borderId="26" xfId="4" applyFont="1" applyBorder="1" applyAlignment="1">
      <alignment horizontal="left" vertical="top"/>
    </xf>
    <xf numFmtId="0" fontId="6" fillId="0" borderId="32" xfId="4" applyFont="1" applyBorder="1" applyAlignment="1">
      <alignment vertical="center"/>
    </xf>
    <xf numFmtId="3" fontId="6" fillId="0" borderId="33" xfId="5" applyNumberFormat="1" applyFont="1" applyBorder="1" applyAlignment="1">
      <alignment horizontal="right" vertical="center"/>
    </xf>
    <xf numFmtId="3" fontId="6" fillId="0" borderId="34" xfId="5" applyNumberFormat="1" applyFont="1" applyBorder="1" applyAlignment="1">
      <alignment horizontal="right" vertical="center"/>
    </xf>
    <xf numFmtId="164" fontId="6" fillId="0" borderId="35" xfId="2" applyNumberFormat="1" applyFont="1" applyBorder="1" applyAlignment="1">
      <alignment horizontal="right" vertical="center"/>
    </xf>
    <xf numFmtId="3" fontId="6" fillId="0" borderId="36" xfId="5" applyNumberFormat="1" applyFont="1" applyBorder="1" applyAlignment="1">
      <alignment horizontal="right" vertical="center"/>
    </xf>
    <xf numFmtId="164" fontId="6" fillId="0" borderId="37" xfId="2" applyNumberFormat="1" applyFont="1" applyBorder="1" applyAlignment="1">
      <alignment horizontal="right" vertical="center"/>
    </xf>
    <xf numFmtId="3" fontId="6" fillId="0" borderId="33" xfId="3" applyNumberFormat="1" applyFont="1" applyBorder="1" applyAlignment="1">
      <alignment horizontal="right" vertical="center"/>
    </xf>
    <xf numFmtId="3" fontId="6" fillId="0" borderId="34" xfId="3" applyNumberFormat="1" applyFont="1" applyBorder="1" applyAlignment="1">
      <alignment horizontal="right" vertical="center"/>
    </xf>
    <xf numFmtId="3" fontId="6" fillId="0" borderId="35" xfId="5" applyNumberFormat="1" applyFont="1" applyBorder="1" applyAlignment="1">
      <alignment horizontal="right" vertical="center"/>
    </xf>
    <xf numFmtId="3" fontId="6" fillId="0" borderId="37" xfId="5" applyNumberFormat="1" applyFont="1" applyBorder="1" applyAlignment="1">
      <alignment horizontal="right" vertical="center"/>
    </xf>
    <xf numFmtId="3" fontId="6" fillId="0" borderId="35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right" vertical="center"/>
    </xf>
    <xf numFmtId="9" fontId="6" fillId="0" borderId="35" xfId="0" applyNumberFormat="1" applyFont="1" applyBorder="1" applyAlignment="1">
      <alignment horizontal="right" vertical="center"/>
    </xf>
    <xf numFmtId="164" fontId="4" fillId="0" borderId="15" xfId="2" applyNumberFormat="1" applyFont="1" applyBorder="1" applyAlignment="1">
      <alignment horizontal="right" vertical="center"/>
    </xf>
    <xf numFmtId="9" fontId="4" fillId="0" borderId="15" xfId="2" applyFont="1" applyBorder="1" applyAlignment="1">
      <alignment horizontal="right" vertical="center"/>
    </xf>
    <xf numFmtId="164" fontId="6" fillId="0" borderId="22" xfId="2" applyNumberFormat="1" applyFont="1" applyBorder="1" applyAlignment="1">
      <alignment horizontal="right" vertical="center"/>
    </xf>
    <xf numFmtId="164" fontId="6" fillId="0" borderId="28" xfId="2" applyNumberFormat="1" applyFont="1" applyBorder="1" applyAlignment="1">
      <alignment horizontal="right" vertical="center"/>
    </xf>
    <xf numFmtId="164" fontId="6" fillId="0" borderId="34" xfId="2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2" xfId="3" applyNumberFormat="1" applyFont="1" applyBorder="1" applyAlignment="1">
      <alignment horizontal="center" vertical="center"/>
    </xf>
    <xf numFmtId="49" fontId="4" fillId="0" borderId="3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center" vertical="center"/>
    </xf>
    <xf numFmtId="49" fontId="4" fillId="0" borderId="6" xfId="3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10" xfId="5" xr:uid="{31E8A00F-B60B-41CA-8811-54C42A68D465}"/>
    <cellStyle name="Normal 2" xfId="3" xr:uid="{04790C72-F55E-41A0-BE78-9D4945027EFA}"/>
    <cellStyle name="Normal 3" xfId="4" xr:uid="{4F980A6E-8D75-4551-80A0-99980A84233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23639-B114-487E-BBF5-CE6A52AAA835}">
  <sheetPr>
    <pageSetUpPr fitToPage="1"/>
  </sheetPr>
  <dimension ref="A1:Y47"/>
  <sheetViews>
    <sheetView tabSelected="1" topLeftCell="Q1" zoomScaleNormal="100" workbookViewId="0">
      <selection activeCell="AB3" sqref="AB3"/>
    </sheetView>
  </sheetViews>
  <sheetFormatPr defaultColWidth="9" defaultRowHeight="14" x14ac:dyDescent="0.35"/>
  <cols>
    <col min="1" max="1" width="20.83203125" style="2" customWidth="1"/>
    <col min="2" max="2" width="12.75" style="2" customWidth="1"/>
    <col min="3" max="3" width="14.08203125" style="2" hidden="1" customWidth="1"/>
    <col min="4" max="4" width="12.33203125" style="2" bestFit="1" customWidth="1"/>
    <col min="5" max="5" width="13.33203125" style="2" customWidth="1"/>
    <col min="6" max="6" width="12.08203125" style="2" customWidth="1"/>
    <col min="7" max="7" width="12.33203125" style="2" bestFit="1" customWidth="1"/>
    <col min="8" max="9" width="12.75" style="2" customWidth="1"/>
    <col min="10" max="10" width="9.58203125" style="2" customWidth="1"/>
    <col min="11" max="14" width="12.75" style="2" customWidth="1"/>
    <col min="15" max="18" width="12" style="2" customWidth="1"/>
    <col min="19" max="19" width="12.83203125" style="2" customWidth="1"/>
    <col min="20" max="20" width="13.58203125" style="2" customWidth="1"/>
    <col min="21" max="21" width="11.25" style="2" customWidth="1"/>
    <col min="22" max="22" width="12.08203125" style="2" customWidth="1"/>
    <col min="23" max="23" width="9" style="2"/>
    <col min="24" max="24" width="11.5" style="2" customWidth="1"/>
    <col min="25" max="25" width="14.5" style="2" customWidth="1"/>
    <col min="26" max="16384" width="9" style="2"/>
  </cols>
  <sheetData>
    <row r="1" spans="1:25" s="1" customFormat="1" ht="18.5" thickBot="1" x14ac:dyDescent="0.4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</row>
    <row r="2" spans="1:25" ht="30.75" customHeight="1" x14ac:dyDescent="0.35">
      <c r="A2" s="93" t="s">
        <v>0</v>
      </c>
      <c r="B2" s="76" t="s">
        <v>1</v>
      </c>
      <c r="C2" s="77"/>
      <c r="D2" s="77"/>
      <c r="E2" s="78"/>
      <c r="F2" s="79" t="s">
        <v>2</v>
      </c>
      <c r="G2" s="80"/>
      <c r="H2" s="81"/>
      <c r="I2" s="82" t="s">
        <v>3</v>
      </c>
      <c r="J2" s="83"/>
      <c r="K2" s="83"/>
      <c r="L2" s="84"/>
      <c r="M2" s="85" t="s">
        <v>4</v>
      </c>
      <c r="N2" s="86"/>
      <c r="O2" s="86"/>
      <c r="P2" s="87"/>
      <c r="Q2" s="88" t="s">
        <v>5</v>
      </c>
      <c r="R2" s="86"/>
      <c r="S2" s="89"/>
      <c r="T2" s="89"/>
      <c r="U2" s="82" t="s">
        <v>6</v>
      </c>
      <c r="V2" s="83" t="s">
        <v>67</v>
      </c>
      <c r="W2" s="84" t="s">
        <v>7</v>
      </c>
      <c r="X2" s="79" t="s">
        <v>8</v>
      </c>
      <c r="Y2" s="92"/>
    </row>
    <row r="3" spans="1:25" s="14" customFormat="1" ht="81" customHeight="1" thickBot="1" x14ac:dyDescent="0.4">
      <c r="A3" s="94"/>
      <c r="B3" s="3" t="s">
        <v>9</v>
      </c>
      <c r="C3" s="4" t="s">
        <v>68</v>
      </c>
      <c r="D3" s="4" t="s">
        <v>10</v>
      </c>
      <c r="E3" s="5" t="s">
        <v>11</v>
      </c>
      <c r="F3" s="6" t="s">
        <v>9</v>
      </c>
      <c r="G3" s="4" t="s">
        <v>10</v>
      </c>
      <c r="H3" s="7" t="s">
        <v>12</v>
      </c>
      <c r="I3" s="3" t="s">
        <v>9</v>
      </c>
      <c r="J3" s="4" t="s">
        <v>65</v>
      </c>
      <c r="K3" s="4" t="s">
        <v>10</v>
      </c>
      <c r="L3" s="5" t="s">
        <v>13</v>
      </c>
      <c r="M3" s="8" t="s">
        <v>14</v>
      </c>
      <c r="N3" s="9" t="s">
        <v>15</v>
      </c>
      <c r="O3" s="9" t="s">
        <v>16</v>
      </c>
      <c r="P3" s="10" t="s">
        <v>17</v>
      </c>
      <c r="Q3" s="11" t="s">
        <v>18</v>
      </c>
      <c r="R3" s="9" t="s">
        <v>15</v>
      </c>
      <c r="S3" s="9" t="s">
        <v>16</v>
      </c>
      <c r="T3" s="12" t="s">
        <v>17</v>
      </c>
      <c r="U3" s="95"/>
      <c r="V3" s="90"/>
      <c r="W3" s="91"/>
      <c r="X3" s="13" t="s">
        <v>19</v>
      </c>
      <c r="Y3" s="5" t="s">
        <v>20</v>
      </c>
    </row>
    <row r="4" spans="1:25" s="28" customFormat="1" ht="20.25" customHeight="1" thickBot="1" x14ac:dyDescent="0.4">
      <c r="A4" s="15" t="s">
        <v>21</v>
      </c>
      <c r="B4" s="16">
        <f t="shared" ref="B4:H4" si="0">SUM(B5:B47)</f>
        <v>3742262834</v>
      </c>
      <c r="C4" s="70">
        <f t="shared" si="0"/>
        <v>1.0000000000000002</v>
      </c>
      <c r="D4" s="17">
        <f t="shared" si="0"/>
        <v>1579888207</v>
      </c>
      <c r="E4" s="18">
        <f t="shared" si="0"/>
        <v>0.99999999999999967</v>
      </c>
      <c r="F4" s="19">
        <f t="shared" si="0"/>
        <v>4279363980</v>
      </c>
      <c r="G4" s="17">
        <f t="shared" si="0"/>
        <v>1502708106</v>
      </c>
      <c r="H4" s="20">
        <f t="shared" si="0"/>
        <v>1.0000000000000002</v>
      </c>
      <c r="I4" s="16">
        <f t="shared" ref="I4:I47" si="1">B4-F4</f>
        <v>-537101146</v>
      </c>
      <c r="J4" s="71">
        <f>SUM(J5:J47)</f>
        <v>0.99999999999999989</v>
      </c>
      <c r="K4" s="21">
        <f t="shared" ref="K4" si="2">D4-G4</f>
        <v>77180101</v>
      </c>
      <c r="L4" s="22">
        <f>SUM(L5:L47)</f>
        <v>1</v>
      </c>
      <c r="M4" s="16">
        <f>SUM(M5:M47)</f>
        <v>479931393</v>
      </c>
      <c r="N4" s="19">
        <f t="shared" ref="N4:P4" si="3">SUM(N5:N47)</f>
        <v>60574347</v>
      </c>
      <c r="O4" s="19">
        <f t="shared" si="3"/>
        <v>7306</v>
      </c>
      <c r="P4" s="23">
        <f t="shared" si="3"/>
        <v>-3411900</v>
      </c>
      <c r="Q4" s="16">
        <f>U4-V4</f>
        <v>-26166399</v>
      </c>
      <c r="R4" s="21">
        <f t="shared" ref="R4:W4" si="4">SUM(R5:R47)</f>
        <v>-50220494</v>
      </c>
      <c r="S4" s="19">
        <f>SUM(S5:S47)</f>
        <v>1144</v>
      </c>
      <c r="T4" s="24">
        <f t="shared" si="4"/>
        <v>-794352</v>
      </c>
      <c r="U4" s="16">
        <f t="shared" si="4"/>
        <v>503909231</v>
      </c>
      <c r="V4" s="21">
        <f t="shared" si="4"/>
        <v>530075630</v>
      </c>
      <c r="W4" s="25">
        <f t="shared" si="4"/>
        <v>1.0000000000000002</v>
      </c>
      <c r="X4" s="26">
        <f t="shared" ref="X4:X47" si="5">V4-U4</f>
        <v>26166399</v>
      </c>
      <c r="Y4" s="27">
        <f t="shared" ref="Y4:Y47" si="6">V4/U4-1</f>
        <v>5.1926810207610474E-2</v>
      </c>
    </row>
    <row r="5" spans="1:25" x14ac:dyDescent="0.35">
      <c r="A5" s="29" t="s">
        <v>22</v>
      </c>
      <c r="B5" s="30">
        <v>1354369588</v>
      </c>
      <c r="C5" s="72">
        <f>B5/$B$4</f>
        <v>0.36191193619405732</v>
      </c>
      <c r="D5" s="31">
        <v>540395583</v>
      </c>
      <c r="E5" s="32">
        <f>D5/$D$4</f>
        <v>0.34204672242356954</v>
      </c>
      <c r="F5" s="33">
        <v>1545294056</v>
      </c>
      <c r="G5" s="31">
        <v>513681119</v>
      </c>
      <c r="H5" s="34">
        <f>G5/$G$4</f>
        <v>0.34183692558054252</v>
      </c>
      <c r="I5" s="35">
        <f t="shared" si="1"/>
        <v>-190924468</v>
      </c>
      <c r="J5" s="72">
        <f>I5/$I$4</f>
        <v>0.35547209202938473</v>
      </c>
      <c r="K5" s="36">
        <f>D5-G5</f>
        <v>26714464</v>
      </c>
      <c r="L5" s="32">
        <f>K5/$K$4</f>
        <v>0.34613149832493739</v>
      </c>
      <c r="M5" s="30">
        <v>155719519</v>
      </c>
      <c r="N5" s="31">
        <v>35204949</v>
      </c>
      <c r="O5" s="31">
        <v>0</v>
      </c>
      <c r="P5" s="37">
        <v>0</v>
      </c>
      <c r="Q5" s="35">
        <f>U5-V5</f>
        <v>1220102</v>
      </c>
      <c r="R5" s="31">
        <v>-27934566</v>
      </c>
      <c r="S5" s="38">
        <v>0</v>
      </c>
      <c r="T5" s="39">
        <v>0</v>
      </c>
      <c r="U5" s="30">
        <v>155828144</v>
      </c>
      <c r="V5" s="31">
        <v>154608042</v>
      </c>
      <c r="W5" s="32">
        <f>V5/$V$4</f>
        <v>0.29167166579606763</v>
      </c>
      <c r="X5" s="40">
        <f t="shared" si="5"/>
        <v>-1220102</v>
      </c>
      <c r="Y5" s="41">
        <f t="shared" si="6"/>
        <v>-7.829792287072368E-3</v>
      </c>
    </row>
    <row r="6" spans="1:25" x14ac:dyDescent="0.35">
      <c r="A6" s="42" t="s">
        <v>23</v>
      </c>
      <c r="B6" s="43">
        <v>139665073</v>
      </c>
      <c r="C6" s="73">
        <f t="shared" ref="C6:C47" si="7">B6/$B$4</f>
        <v>3.7321021851026939E-2</v>
      </c>
      <c r="D6" s="44">
        <v>57294408</v>
      </c>
      <c r="E6" s="45">
        <f t="shared" ref="E6:E47" si="8">D6/$D$4</f>
        <v>3.6264849466023007E-2</v>
      </c>
      <c r="F6" s="46">
        <v>144770429</v>
      </c>
      <c r="G6" s="44">
        <v>51107795</v>
      </c>
      <c r="H6" s="47">
        <f t="shared" ref="H6:H47" si="9">G6/$G$4</f>
        <v>3.4010460711522909E-2</v>
      </c>
      <c r="I6" s="48">
        <f t="shared" si="1"/>
        <v>-5105356</v>
      </c>
      <c r="J6" s="73">
        <f t="shared" ref="J6:J47" si="10">I6/$I$4</f>
        <v>9.5053902566054112E-3</v>
      </c>
      <c r="K6" s="49">
        <f t="shared" ref="K6:K47" si="11">D6-G6</f>
        <v>6186613</v>
      </c>
      <c r="L6" s="45">
        <f t="shared" ref="L6:L47" si="12">K6/$K$4</f>
        <v>8.0158135579532344E-2</v>
      </c>
      <c r="M6" s="43">
        <v>10465292</v>
      </c>
      <c r="N6" s="44">
        <v>-5287936</v>
      </c>
      <c r="O6" s="44">
        <v>0</v>
      </c>
      <c r="P6" s="50">
        <v>-72000</v>
      </c>
      <c r="Q6" s="48">
        <f t="shared" ref="Q6:Q47" si="13">U6-V6</f>
        <v>-5112377</v>
      </c>
      <c r="R6" s="44">
        <v>-2067349</v>
      </c>
      <c r="S6" s="51">
        <v>0</v>
      </c>
      <c r="T6" s="52">
        <v>993113</v>
      </c>
      <c r="U6" s="43">
        <v>10478311</v>
      </c>
      <c r="V6" s="44">
        <v>15590688</v>
      </c>
      <c r="W6" s="45">
        <f t="shared" ref="W6:W47" si="14">V6/$V$4</f>
        <v>2.9412195388043023E-2</v>
      </c>
      <c r="X6" s="53">
        <f t="shared" si="5"/>
        <v>5112377</v>
      </c>
      <c r="Y6" s="54">
        <f t="shared" si="6"/>
        <v>0.48790086493901552</v>
      </c>
    </row>
    <row r="7" spans="1:25" x14ac:dyDescent="0.35">
      <c r="A7" s="42" t="s">
        <v>24</v>
      </c>
      <c r="B7" s="43">
        <v>98845555</v>
      </c>
      <c r="C7" s="73">
        <f t="shared" si="7"/>
        <v>2.6413311780762002E-2</v>
      </c>
      <c r="D7" s="44">
        <v>41682351</v>
      </c>
      <c r="E7" s="45">
        <f t="shared" si="8"/>
        <v>2.6383101548146437E-2</v>
      </c>
      <c r="F7" s="46">
        <v>116466185</v>
      </c>
      <c r="G7" s="44">
        <v>46007829</v>
      </c>
      <c r="H7" s="47">
        <f t="shared" si="9"/>
        <v>3.0616610648668451E-2</v>
      </c>
      <c r="I7" s="48">
        <f t="shared" si="1"/>
        <v>-17620630</v>
      </c>
      <c r="J7" s="73">
        <f t="shared" si="10"/>
        <v>3.2806911940567708E-2</v>
      </c>
      <c r="K7" s="49">
        <f t="shared" si="11"/>
        <v>-4325478</v>
      </c>
      <c r="L7" s="45">
        <f t="shared" si="12"/>
        <v>-5.6043953609234066E-2</v>
      </c>
      <c r="M7" s="43">
        <v>11261296</v>
      </c>
      <c r="N7" s="44">
        <v>6748909</v>
      </c>
      <c r="O7" s="44">
        <v>0</v>
      </c>
      <c r="P7" s="50">
        <v>-389575</v>
      </c>
      <c r="Q7" s="48">
        <f t="shared" si="13"/>
        <v>2334245</v>
      </c>
      <c r="R7" s="44">
        <v>2186021</v>
      </c>
      <c r="S7" s="51">
        <v>0</v>
      </c>
      <c r="T7" s="52">
        <v>-194788</v>
      </c>
      <c r="U7" s="43">
        <v>11420939</v>
      </c>
      <c r="V7" s="44">
        <v>9086694</v>
      </c>
      <c r="W7" s="45">
        <f t="shared" si="14"/>
        <v>1.7142259492291693E-2</v>
      </c>
      <c r="X7" s="53">
        <f t="shared" si="5"/>
        <v>-2334245</v>
      </c>
      <c r="Y7" s="54">
        <f t="shared" si="6"/>
        <v>-0.20438293208640723</v>
      </c>
    </row>
    <row r="8" spans="1:25" x14ac:dyDescent="0.35">
      <c r="A8" s="42" t="s">
        <v>25</v>
      </c>
      <c r="B8" s="43">
        <v>109208204</v>
      </c>
      <c r="C8" s="73">
        <f t="shared" si="7"/>
        <v>2.9182398149001844E-2</v>
      </c>
      <c r="D8" s="44">
        <v>46041765</v>
      </c>
      <c r="E8" s="45">
        <f t="shared" si="8"/>
        <v>2.9142419568677747E-2</v>
      </c>
      <c r="F8" s="46">
        <v>125788577</v>
      </c>
      <c r="G8" s="44">
        <v>45521142</v>
      </c>
      <c r="H8" s="47">
        <f t="shared" si="9"/>
        <v>3.0292737370779844E-2</v>
      </c>
      <c r="I8" s="48">
        <f t="shared" si="1"/>
        <v>-16580373</v>
      </c>
      <c r="J8" s="73">
        <f t="shared" si="10"/>
        <v>3.087011287069568E-2</v>
      </c>
      <c r="K8" s="49">
        <f t="shared" si="11"/>
        <v>520623</v>
      </c>
      <c r="L8" s="45">
        <f t="shared" si="12"/>
        <v>6.7455599727707016E-3</v>
      </c>
      <c r="M8" s="43">
        <v>14051092</v>
      </c>
      <c r="N8" s="44">
        <v>3911900</v>
      </c>
      <c r="O8" s="44">
        <v>0</v>
      </c>
      <c r="P8" s="50">
        <v>-1382619</v>
      </c>
      <c r="Q8" s="48">
        <f t="shared" si="13"/>
        <v>2988740</v>
      </c>
      <c r="R8" s="44">
        <v>-2757099</v>
      </c>
      <c r="S8" s="51">
        <v>0</v>
      </c>
      <c r="T8" s="52">
        <v>-752264</v>
      </c>
      <c r="U8" s="43">
        <v>16098528</v>
      </c>
      <c r="V8" s="44">
        <v>13109788</v>
      </c>
      <c r="W8" s="45">
        <f t="shared" si="14"/>
        <v>2.4731919858303992E-2</v>
      </c>
      <c r="X8" s="53">
        <f t="shared" si="5"/>
        <v>-2988740</v>
      </c>
      <c r="Y8" s="54">
        <f t="shared" si="6"/>
        <v>-0.1856529988331852</v>
      </c>
    </row>
    <row r="9" spans="1:25" x14ac:dyDescent="0.35">
      <c r="A9" s="42" t="s">
        <v>26</v>
      </c>
      <c r="B9" s="43">
        <v>116422031</v>
      </c>
      <c r="C9" s="73">
        <f t="shared" si="7"/>
        <v>3.1110062591611115E-2</v>
      </c>
      <c r="D9" s="44">
        <v>52395545</v>
      </c>
      <c r="E9" s="45">
        <f t="shared" si="8"/>
        <v>3.3164083868625266E-2</v>
      </c>
      <c r="F9" s="46">
        <v>133327525</v>
      </c>
      <c r="G9" s="44">
        <v>50384198</v>
      </c>
      <c r="H9" s="47">
        <f t="shared" si="9"/>
        <v>3.352893206526697E-2</v>
      </c>
      <c r="I9" s="48">
        <f t="shared" si="1"/>
        <v>-16905494</v>
      </c>
      <c r="J9" s="73">
        <f t="shared" si="10"/>
        <v>3.1475438333918582E-2</v>
      </c>
      <c r="K9" s="49">
        <f t="shared" si="11"/>
        <v>2011347</v>
      </c>
      <c r="L9" s="45">
        <f t="shared" si="12"/>
        <v>2.6060434929982796E-2</v>
      </c>
      <c r="M9" s="43">
        <v>19765698</v>
      </c>
      <c r="N9" s="44">
        <v>-2542212</v>
      </c>
      <c r="O9" s="44">
        <v>0</v>
      </c>
      <c r="P9" s="50">
        <v>-317992</v>
      </c>
      <c r="Q9" s="48">
        <f t="shared" si="13"/>
        <v>2648855</v>
      </c>
      <c r="R9" s="44">
        <v>-4348095</v>
      </c>
      <c r="S9" s="51">
        <v>0</v>
      </c>
      <c r="T9" s="52">
        <v>-312107</v>
      </c>
      <c r="U9" s="43">
        <v>19765698</v>
      </c>
      <c r="V9" s="44">
        <v>17116843</v>
      </c>
      <c r="W9" s="45">
        <f t="shared" si="14"/>
        <v>3.2291322277917207E-2</v>
      </c>
      <c r="X9" s="53">
        <f t="shared" si="5"/>
        <v>-2648855</v>
      </c>
      <c r="Y9" s="54">
        <f t="shared" si="6"/>
        <v>-0.13401272244471207</v>
      </c>
    </row>
    <row r="10" spans="1:25" x14ac:dyDescent="0.3">
      <c r="A10" s="42" t="s">
        <v>27</v>
      </c>
      <c r="B10" s="43">
        <v>50739767</v>
      </c>
      <c r="C10" s="73">
        <f t="shared" si="7"/>
        <v>1.3558579194119747E-2</v>
      </c>
      <c r="D10" s="44">
        <v>21526346</v>
      </c>
      <c r="E10" s="45">
        <f t="shared" si="8"/>
        <v>1.3625233674524163E-2</v>
      </c>
      <c r="F10" s="55">
        <v>54968599</v>
      </c>
      <c r="G10" s="44">
        <v>19856799</v>
      </c>
      <c r="H10" s="47">
        <f t="shared" si="9"/>
        <v>1.3214009374619026E-2</v>
      </c>
      <c r="I10" s="48">
        <f t="shared" si="1"/>
        <v>-4228832</v>
      </c>
      <c r="J10" s="73">
        <f t="shared" si="10"/>
        <v>7.8734369336087764E-3</v>
      </c>
      <c r="K10" s="49">
        <f t="shared" si="11"/>
        <v>1669547</v>
      </c>
      <c r="L10" s="45">
        <f t="shared" si="12"/>
        <v>2.1631832277597046E-2</v>
      </c>
      <c r="M10" s="43">
        <v>3070436</v>
      </c>
      <c r="N10" s="44">
        <v>1158396</v>
      </c>
      <c r="O10" s="44">
        <v>0</v>
      </c>
      <c r="P10" s="50">
        <v>0</v>
      </c>
      <c r="Q10" s="48">
        <f t="shared" si="13"/>
        <v>-368778</v>
      </c>
      <c r="R10" s="44">
        <v>-1300769</v>
      </c>
      <c r="S10" s="51">
        <v>0</v>
      </c>
      <c r="T10" s="52">
        <v>0</v>
      </c>
      <c r="U10" s="43">
        <v>3070435</v>
      </c>
      <c r="V10" s="44">
        <v>3439213</v>
      </c>
      <c r="W10" s="45">
        <f t="shared" si="14"/>
        <v>6.4881552845581676E-3</v>
      </c>
      <c r="X10" s="53">
        <f t="shared" si="5"/>
        <v>368778</v>
      </c>
      <c r="Y10" s="54">
        <f t="shared" si="6"/>
        <v>0.12010610874354932</v>
      </c>
    </row>
    <row r="11" spans="1:25" x14ac:dyDescent="0.35">
      <c r="A11" s="42" t="s">
        <v>28</v>
      </c>
      <c r="B11" s="43">
        <v>69847851</v>
      </c>
      <c r="C11" s="73">
        <f t="shared" si="7"/>
        <v>1.8664603235615491E-2</v>
      </c>
      <c r="D11" s="44">
        <v>27824503</v>
      </c>
      <c r="E11" s="45">
        <f t="shared" si="8"/>
        <v>1.761169105302398E-2</v>
      </c>
      <c r="F11" s="46">
        <v>82349115</v>
      </c>
      <c r="G11" s="44">
        <v>27058479</v>
      </c>
      <c r="H11" s="47">
        <f t="shared" si="9"/>
        <v>1.8006477034336301E-2</v>
      </c>
      <c r="I11" s="48">
        <f t="shared" si="1"/>
        <v>-12501264</v>
      </c>
      <c r="J11" s="73">
        <f t="shared" si="10"/>
        <v>2.3275437211597385E-2</v>
      </c>
      <c r="K11" s="49">
        <f t="shared" si="11"/>
        <v>766024</v>
      </c>
      <c r="L11" s="45">
        <f t="shared" si="12"/>
        <v>9.9251489707172062E-3</v>
      </c>
      <c r="M11" s="43">
        <v>10281236</v>
      </c>
      <c r="N11" s="44">
        <v>2212722</v>
      </c>
      <c r="O11" s="44">
        <v>7306</v>
      </c>
      <c r="P11" s="50">
        <v>0</v>
      </c>
      <c r="Q11" s="48">
        <f t="shared" si="13"/>
        <v>1273440</v>
      </c>
      <c r="R11" s="44">
        <v>-2040608</v>
      </c>
      <c r="S11" s="51">
        <v>1144</v>
      </c>
      <c r="T11" s="52">
        <v>0</v>
      </c>
      <c r="U11" s="43">
        <v>12989356</v>
      </c>
      <c r="V11" s="44">
        <v>11715916</v>
      </c>
      <c r="W11" s="45">
        <f t="shared" si="14"/>
        <v>2.2102347923446321E-2</v>
      </c>
      <c r="X11" s="53">
        <f t="shared" si="5"/>
        <v>-1273440</v>
      </c>
      <c r="Y11" s="54">
        <f t="shared" si="6"/>
        <v>-9.8037192913951965E-2</v>
      </c>
    </row>
    <row r="12" spans="1:25" x14ac:dyDescent="0.35">
      <c r="A12" s="42" t="s">
        <v>29</v>
      </c>
      <c r="B12" s="43">
        <v>48148750</v>
      </c>
      <c r="C12" s="73">
        <f t="shared" si="7"/>
        <v>1.2866212806473336E-2</v>
      </c>
      <c r="D12" s="44">
        <v>22717888</v>
      </c>
      <c r="E12" s="45">
        <f t="shared" si="8"/>
        <v>1.4379427543888237E-2</v>
      </c>
      <c r="F12" s="46">
        <v>58366343</v>
      </c>
      <c r="G12" s="44">
        <v>23703630</v>
      </c>
      <c r="H12" s="47">
        <f t="shared" si="9"/>
        <v>1.5773941662626526E-2</v>
      </c>
      <c r="I12" s="48">
        <f t="shared" si="1"/>
        <v>-10217593</v>
      </c>
      <c r="J12" s="73">
        <f t="shared" si="10"/>
        <v>1.9023591880401612E-2</v>
      </c>
      <c r="K12" s="49">
        <f t="shared" si="11"/>
        <v>-985742</v>
      </c>
      <c r="L12" s="45">
        <f t="shared" si="12"/>
        <v>-1.2771970847770722E-2</v>
      </c>
      <c r="M12" s="43">
        <v>10546254</v>
      </c>
      <c r="N12" s="44">
        <v>-328661</v>
      </c>
      <c r="O12" s="44">
        <v>0</v>
      </c>
      <c r="P12" s="50">
        <v>0</v>
      </c>
      <c r="Q12" s="48">
        <f t="shared" si="13"/>
        <v>498974</v>
      </c>
      <c r="R12" s="44">
        <v>486768</v>
      </c>
      <c r="S12" s="51">
        <v>0</v>
      </c>
      <c r="T12" s="52">
        <v>0</v>
      </c>
      <c r="U12" s="43">
        <v>10668554</v>
      </c>
      <c r="V12" s="44">
        <v>10169580</v>
      </c>
      <c r="W12" s="45">
        <f t="shared" si="14"/>
        <v>1.9185149107873532E-2</v>
      </c>
      <c r="X12" s="53">
        <f t="shared" si="5"/>
        <v>-498974</v>
      </c>
      <c r="Y12" s="54">
        <f t="shared" si="6"/>
        <v>-4.6770537038102855E-2</v>
      </c>
    </row>
    <row r="13" spans="1:25" x14ac:dyDescent="0.35">
      <c r="A13" s="42" t="s">
        <v>30</v>
      </c>
      <c r="B13" s="43">
        <v>23528537</v>
      </c>
      <c r="C13" s="73">
        <f t="shared" si="7"/>
        <v>6.287248663090563E-3</v>
      </c>
      <c r="D13" s="44">
        <v>11674675</v>
      </c>
      <c r="E13" s="45">
        <f t="shared" si="8"/>
        <v>7.38955765874642E-3</v>
      </c>
      <c r="F13" s="46">
        <v>25693137</v>
      </c>
      <c r="G13" s="44">
        <v>9892809</v>
      </c>
      <c r="H13" s="47">
        <f t="shared" si="9"/>
        <v>6.5833204469318276E-3</v>
      </c>
      <c r="I13" s="48">
        <f t="shared" si="1"/>
        <v>-2164600</v>
      </c>
      <c r="J13" s="73">
        <f t="shared" si="10"/>
        <v>4.0301533819479133E-3</v>
      </c>
      <c r="K13" s="49">
        <f t="shared" si="11"/>
        <v>1781866</v>
      </c>
      <c r="L13" s="45">
        <f t="shared" si="12"/>
        <v>2.3087116716781701E-2</v>
      </c>
      <c r="M13" s="43">
        <v>4631578</v>
      </c>
      <c r="N13" s="44">
        <v>-2466978</v>
      </c>
      <c r="O13" s="44">
        <v>0</v>
      </c>
      <c r="P13" s="50">
        <v>0</v>
      </c>
      <c r="Q13" s="48">
        <f t="shared" si="13"/>
        <v>-821547</v>
      </c>
      <c r="R13" s="44">
        <v>-960319</v>
      </c>
      <c r="S13" s="51">
        <v>0</v>
      </c>
      <c r="T13" s="52">
        <v>0</v>
      </c>
      <c r="U13" s="43">
        <v>4631578</v>
      </c>
      <c r="V13" s="44">
        <v>5453125</v>
      </c>
      <c r="W13" s="45">
        <f t="shared" si="14"/>
        <v>1.0287447095049437E-2</v>
      </c>
      <c r="X13" s="53">
        <f t="shared" si="5"/>
        <v>821547</v>
      </c>
      <c r="Y13" s="54">
        <f t="shared" si="6"/>
        <v>0.17737950219126186</v>
      </c>
    </row>
    <row r="14" spans="1:25" x14ac:dyDescent="0.35">
      <c r="A14" s="42" t="s">
        <v>31</v>
      </c>
      <c r="B14" s="43">
        <v>38972091</v>
      </c>
      <c r="C14" s="73">
        <f t="shared" si="7"/>
        <v>1.0414044317230338E-2</v>
      </c>
      <c r="D14" s="44">
        <v>19053723</v>
      </c>
      <c r="E14" s="45">
        <f t="shared" si="8"/>
        <v>1.2060171672640379E-2</v>
      </c>
      <c r="F14" s="46">
        <v>47446596</v>
      </c>
      <c r="G14" s="44">
        <v>16046384</v>
      </c>
      <c r="H14" s="47">
        <f t="shared" si="9"/>
        <v>1.0678310668539109E-2</v>
      </c>
      <c r="I14" s="48">
        <f t="shared" si="1"/>
        <v>-8474505</v>
      </c>
      <c r="J14" s="73">
        <f t="shared" si="10"/>
        <v>1.5778229227609953E-2</v>
      </c>
      <c r="K14" s="49">
        <f t="shared" si="11"/>
        <v>3007339</v>
      </c>
      <c r="L14" s="45">
        <f t="shared" si="12"/>
        <v>3.8965212030494752E-2</v>
      </c>
      <c r="M14" s="43">
        <v>8776503</v>
      </c>
      <c r="N14" s="44">
        <v>-301998</v>
      </c>
      <c r="O14" s="44">
        <v>0</v>
      </c>
      <c r="P14" s="50">
        <v>0</v>
      </c>
      <c r="Q14" s="48">
        <f t="shared" si="13"/>
        <v>-1370976</v>
      </c>
      <c r="R14" s="44">
        <v>-1636363</v>
      </c>
      <c r="S14" s="51">
        <v>0</v>
      </c>
      <c r="T14" s="52">
        <v>0</v>
      </c>
      <c r="U14" s="43">
        <v>8966942</v>
      </c>
      <c r="V14" s="44">
        <v>10337918</v>
      </c>
      <c r="W14" s="45">
        <f t="shared" si="14"/>
        <v>1.950272265865156E-2</v>
      </c>
      <c r="X14" s="53">
        <f t="shared" si="5"/>
        <v>1370976</v>
      </c>
      <c r="Y14" s="54">
        <f t="shared" si="6"/>
        <v>0.15289225691434161</v>
      </c>
    </row>
    <row r="15" spans="1:25" x14ac:dyDescent="0.35">
      <c r="A15" s="42" t="s">
        <v>32</v>
      </c>
      <c r="B15" s="43">
        <v>51844623</v>
      </c>
      <c r="C15" s="73">
        <f t="shared" si="7"/>
        <v>1.3853816607687263E-2</v>
      </c>
      <c r="D15" s="44">
        <v>22214052</v>
      </c>
      <c r="E15" s="45">
        <f t="shared" si="8"/>
        <v>1.4060521435362546E-2</v>
      </c>
      <c r="F15" s="46">
        <v>59826408</v>
      </c>
      <c r="G15" s="44">
        <v>20505966</v>
      </c>
      <c r="H15" s="47">
        <f t="shared" si="9"/>
        <v>1.3646007443577336E-2</v>
      </c>
      <c r="I15" s="48">
        <f t="shared" si="1"/>
        <v>-7981785</v>
      </c>
      <c r="J15" s="73">
        <f t="shared" si="10"/>
        <v>1.486086011814244E-2</v>
      </c>
      <c r="K15" s="49">
        <f t="shared" si="11"/>
        <v>1708086</v>
      </c>
      <c r="L15" s="45">
        <f t="shared" si="12"/>
        <v>2.2131170831196503E-2</v>
      </c>
      <c r="M15" s="43">
        <v>9697053</v>
      </c>
      <c r="N15" s="44">
        <v>-1715268</v>
      </c>
      <c r="O15" s="44">
        <v>0</v>
      </c>
      <c r="P15" s="50">
        <v>0</v>
      </c>
      <c r="Q15" s="48">
        <f t="shared" si="13"/>
        <v>-706320</v>
      </c>
      <c r="R15" s="44">
        <v>-1001766</v>
      </c>
      <c r="S15" s="51">
        <v>0</v>
      </c>
      <c r="T15" s="52">
        <v>0</v>
      </c>
      <c r="U15" s="43">
        <v>9755067</v>
      </c>
      <c r="V15" s="44">
        <v>10461387</v>
      </c>
      <c r="W15" s="45">
        <f t="shared" si="14"/>
        <v>1.9735649797746786E-2</v>
      </c>
      <c r="X15" s="53">
        <f t="shared" si="5"/>
        <v>706320</v>
      </c>
      <c r="Y15" s="54">
        <f t="shared" si="6"/>
        <v>7.2405448368524805E-2</v>
      </c>
    </row>
    <row r="16" spans="1:25" x14ac:dyDescent="0.35">
      <c r="A16" s="42" t="s">
        <v>33</v>
      </c>
      <c r="B16" s="43">
        <v>32332459</v>
      </c>
      <c r="C16" s="73">
        <f t="shared" si="7"/>
        <v>8.6398151156691309E-3</v>
      </c>
      <c r="D16" s="44">
        <v>15265180</v>
      </c>
      <c r="E16" s="45">
        <f t="shared" si="8"/>
        <v>9.6621899779773465E-3</v>
      </c>
      <c r="F16" s="46">
        <v>35113278</v>
      </c>
      <c r="G16" s="44">
        <v>15142733</v>
      </c>
      <c r="H16" s="47">
        <f t="shared" si="9"/>
        <v>1.0076962345207446E-2</v>
      </c>
      <c r="I16" s="48">
        <f t="shared" si="1"/>
        <v>-2780819</v>
      </c>
      <c r="J16" s="73">
        <f t="shared" si="10"/>
        <v>5.1774586978818324E-3</v>
      </c>
      <c r="K16" s="49">
        <f t="shared" si="11"/>
        <v>122447</v>
      </c>
      <c r="L16" s="45">
        <f t="shared" si="12"/>
        <v>1.5865099736005787E-3</v>
      </c>
      <c r="M16" s="43">
        <v>751359</v>
      </c>
      <c r="N16" s="44">
        <v>2029460</v>
      </c>
      <c r="O16" s="44">
        <v>0</v>
      </c>
      <c r="P16" s="50">
        <v>0</v>
      </c>
      <c r="Q16" s="48">
        <f t="shared" si="13"/>
        <v>-966337</v>
      </c>
      <c r="R16" s="44">
        <v>843890</v>
      </c>
      <c r="S16" s="51">
        <v>0</v>
      </c>
      <c r="T16" s="52">
        <v>0</v>
      </c>
      <c r="U16" s="43">
        <v>1877664</v>
      </c>
      <c r="V16" s="44">
        <v>2844001</v>
      </c>
      <c r="W16" s="45">
        <f t="shared" si="14"/>
        <v>5.365274008163703E-3</v>
      </c>
      <c r="X16" s="53">
        <f t="shared" si="5"/>
        <v>966337</v>
      </c>
      <c r="Y16" s="54">
        <f t="shared" si="6"/>
        <v>0.51464852071510125</v>
      </c>
    </row>
    <row r="17" spans="1:25" x14ac:dyDescent="0.35">
      <c r="A17" s="42" t="s">
        <v>34</v>
      </c>
      <c r="B17" s="43">
        <v>68065333</v>
      </c>
      <c r="C17" s="73">
        <f t="shared" si="7"/>
        <v>1.8188282335916763E-2</v>
      </c>
      <c r="D17" s="44">
        <v>32027419</v>
      </c>
      <c r="E17" s="45">
        <f t="shared" si="8"/>
        <v>2.0271952697726543E-2</v>
      </c>
      <c r="F17" s="46">
        <v>81027922</v>
      </c>
      <c r="G17" s="44">
        <v>30991270</v>
      </c>
      <c r="H17" s="47">
        <f t="shared" si="9"/>
        <v>2.0623612713778761E-2</v>
      </c>
      <c r="I17" s="48">
        <f t="shared" si="1"/>
        <v>-12962589</v>
      </c>
      <c r="J17" s="73">
        <f t="shared" si="10"/>
        <v>2.4134353643698984E-2</v>
      </c>
      <c r="K17" s="49">
        <f t="shared" si="11"/>
        <v>1036149</v>
      </c>
      <c r="L17" s="45">
        <f t="shared" si="12"/>
        <v>1.3425079606983152E-2</v>
      </c>
      <c r="M17" s="43">
        <v>12826420</v>
      </c>
      <c r="N17" s="44">
        <v>136169</v>
      </c>
      <c r="O17" s="44">
        <v>0</v>
      </c>
      <c r="P17" s="50">
        <v>0</v>
      </c>
      <c r="Q17" s="48">
        <f t="shared" si="13"/>
        <v>-849715</v>
      </c>
      <c r="R17" s="44">
        <v>-186434</v>
      </c>
      <c r="S17" s="51">
        <v>0</v>
      </c>
      <c r="T17" s="52">
        <v>0</v>
      </c>
      <c r="U17" s="43">
        <v>13230076</v>
      </c>
      <c r="V17" s="44">
        <v>14079791</v>
      </c>
      <c r="W17" s="45">
        <f t="shared" si="14"/>
        <v>2.6561853069910043E-2</v>
      </c>
      <c r="X17" s="53">
        <f t="shared" si="5"/>
        <v>849715</v>
      </c>
      <c r="Y17" s="54">
        <f t="shared" si="6"/>
        <v>6.4226010493061425E-2</v>
      </c>
    </row>
    <row r="18" spans="1:25" ht="15.75" customHeight="1" x14ac:dyDescent="0.35">
      <c r="A18" s="42" t="s">
        <v>35</v>
      </c>
      <c r="B18" s="43">
        <v>76479415</v>
      </c>
      <c r="C18" s="73">
        <f t="shared" si="7"/>
        <v>2.0436676522331089E-2</v>
      </c>
      <c r="D18" s="44">
        <v>34257768</v>
      </c>
      <c r="E18" s="45">
        <f t="shared" si="8"/>
        <v>2.1683665874720971E-2</v>
      </c>
      <c r="F18" s="46">
        <v>100284597</v>
      </c>
      <c r="G18" s="44">
        <v>32631016</v>
      </c>
      <c r="H18" s="47">
        <f t="shared" si="9"/>
        <v>2.1714806667849303E-2</v>
      </c>
      <c r="I18" s="48">
        <f t="shared" si="1"/>
        <v>-23805182</v>
      </c>
      <c r="J18" s="73">
        <f t="shared" si="10"/>
        <v>4.4321599715968579E-2</v>
      </c>
      <c r="K18" s="49">
        <f t="shared" si="11"/>
        <v>1626752</v>
      </c>
      <c r="L18" s="45">
        <f t="shared" si="12"/>
        <v>2.107734997651791E-2</v>
      </c>
      <c r="M18" s="43">
        <v>13298908</v>
      </c>
      <c r="N18" s="44">
        <v>10506274</v>
      </c>
      <c r="O18" s="44">
        <v>0</v>
      </c>
      <c r="P18" s="50">
        <v>0</v>
      </c>
      <c r="Q18" s="48">
        <f t="shared" si="13"/>
        <v>-1272962</v>
      </c>
      <c r="R18" s="44">
        <v>-353790</v>
      </c>
      <c r="S18" s="51">
        <v>0</v>
      </c>
      <c r="T18" s="52">
        <v>0</v>
      </c>
      <c r="U18" s="43">
        <v>15133710</v>
      </c>
      <c r="V18" s="44">
        <v>16406672</v>
      </c>
      <c r="W18" s="45">
        <f t="shared" si="14"/>
        <v>3.0951568175280952E-2</v>
      </c>
      <c r="X18" s="53">
        <f t="shared" si="5"/>
        <v>1272962</v>
      </c>
      <c r="Y18" s="54">
        <f t="shared" si="6"/>
        <v>8.4114338123302268E-2</v>
      </c>
    </row>
    <row r="19" spans="1:25" x14ac:dyDescent="0.35">
      <c r="A19" s="42" t="s">
        <v>36</v>
      </c>
      <c r="B19" s="43">
        <v>56316921</v>
      </c>
      <c r="C19" s="73">
        <f t="shared" si="7"/>
        <v>1.5048895146630954E-2</v>
      </c>
      <c r="D19" s="44">
        <v>26312415</v>
      </c>
      <c r="E19" s="45">
        <f t="shared" si="8"/>
        <v>1.6654605612864099E-2</v>
      </c>
      <c r="F19" s="46">
        <v>65972494</v>
      </c>
      <c r="G19" s="44">
        <v>24971341</v>
      </c>
      <c r="H19" s="47">
        <f t="shared" si="9"/>
        <v>1.6617559258710755E-2</v>
      </c>
      <c r="I19" s="48">
        <f t="shared" si="1"/>
        <v>-9655573</v>
      </c>
      <c r="J19" s="73">
        <f t="shared" si="10"/>
        <v>1.7977196794139776E-2</v>
      </c>
      <c r="K19" s="49">
        <f t="shared" si="11"/>
        <v>1341074</v>
      </c>
      <c r="L19" s="45">
        <f t="shared" si="12"/>
        <v>1.7375903667190069E-2</v>
      </c>
      <c r="M19" s="43">
        <v>10500966</v>
      </c>
      <c r="N19" s="44">
        <v>-845393</v>
      </c>
      <c r="O19" s="44">
        <v>0</v>
      </c>
      <c r="P19" s="50">
        <v>0</v>
      </c>
      <c r="Q19" s="48">
        <f t="shared" si="13"/>
        <v>-237397</v>
      </c>
      <c r="R19" s="44">
        <v>-1103677</v>
      </c>
      <c r="S19" s="51">
        <v>0</v>
      </c>
      <c r="T19" s="52">
        <v>0</v>
      </c>
      <c r="U19" s="43">
        <v>10501980</v>
      </c>
      <c r="V19" s="44">
        <v>10739377</v>
      </c>
      <c r="W19" s="45">
        <f t="shared" si="14"/>
        <v>2.0260084395881395E-2</v>
      </c>
      <c r="X19" s="53">
        <f t="shared" si="5"/>
        <v>237397</v>
      </c>
      <c r="Y19" s="54">
        <f t="shared" si="6"/>
        <v>2.2604975442725994E-2</v>
      </c>
    </row>
    <row r="20" spans="1:25" x14ac:dyDescent="0.35">
      <c r="A20" s="42" t="s">
        <v>37</v>
      </c>
      <c r="B20" s="43">
        <v>52733943</v>
      </c>
      <c r="C20" s="73">
        <f t="shared" si="7"/>
        <v>1.4091458921829433E-2</v>
      </c>
      <c r="D20" s="44">
        <v>22990926</v>
      </c>
      <c r="E20" s="45">
        <f t="shared" si="8"/>
        <v>1.4552248632614801E-2</v>
      </c>
      <c r="F20" s="46">
        <v>60145489</v>
      </c>
      <c r="G20" s="44">
        <v>22065124</v>
      </c>
      <c r="H20" s="47">
        <f t="shared" si="9"/>
        <v>1.4683572885444992E-2</v>
      </c>
      <c r="I20" s="48">
        <f t="shared" si="1"/>
        <v>-7411546</v>
      </c>
      <c r="J20" s="73">
        <f t="shared" si="10"/>
        <v>1.3799162513795865E-2</v>
      </c>
      <c r="K20" s="49">
        <f t="shared" si="11"/>
        <v>925802</v>
      </c>
      <c r="L20" s="45">
        <f t="shared" si="12"/>
        <v>1.1995345795155153E-2</v>
      </c>
      <c r="M20" s="43">
        <v>8169300</v>
      </c>
      <c r="N20" s="44">
        <v>-757754</v>
      </c>
      <c r="O20" s="44">
        <v>0</v>
      </c>
      <c r="P20" s="50">
        <v>0</v>
      </c>
      <c r="Q20" s="48">
        <f t="shared" si="13"/>
        <v>-437898</v>
      </c>
      <c r="R20" s="44">
        <v>-487904</v>
      </c>
      <c r="S20" s="51">
        <v>0</v>
      </c>
      <c r="T20" s="52">
        <v>0</v>
      </c>
      <c r="U20" s="43">
        <v>8169300</v>
      </c>
      <c r="V20" s="44">
        <v>8607198</v>
      </c>
      <c r="W20" s="45">
        <f t="shared" si="14"/>
        <v>1.6237679140238912E-2</v>
      </c>
      <c r="X20" s="53">
        <f t="shared" si="5"/>
        <v>437898</v>
      </c>
      <c r="Y20" s="54">
        <f t="shared" si="6"/>
        <v>5.3602879071646292E-2</v>
      </c>
    </row>
    <row r="21" spans="1:25" x14ac:dyDescent="0.35">
      <c r="A21" s="42" t="s">
        <v>38</v>
      </c>
      <c r="B21" s="43">
        <v>37268208</v>
      </c>
      <c r="C21" s="73">
        <f t="shared" si="7"/>
        <v>9.9587361051722435E-3</v>
      </c>
      <c r="D21" s="44">
        <v>15781243</v>
      </c>
      <c r="E21" s="45">
        <f t="shared" si="8"/>
        <v>9.9888352416823874E-3</v>
      </c>
      <c r="F21" s="46">
        <v>45785312</v>
      </c>
      <c r="G21" s="44">
        <v>14712686</v>
      </c>
      <c r="H21" s="47">
        <f t="shared" si="9"/>
        <v>9.7907810181200958E-3</v>
      </c>
      <c r="I21" s="48">
        <f t="shared" si="1"/>
        <v>-8517104</v>
      </c>
      <c r="J21" s="73">
        <f t="shared" si="10"/>
        <v>1.5857542035480968E-2</v>
      </c>
      <c r="K21" s="49">
        <f t="shared" si="11"/>
        <v>1068557</v>
      </c>
      <c r="L21" s="45">
        <f t="shared" si="12"/>
        <v>1.3844980586381974E-2</v>
      </c>
      <c r="M21" s="43">
        <v>3562659</v>
      </c>
      <c r="N21" s="44">
        <v>4954445</v>
      </c>
      <c r="O21" s="44">
        <v>0</v>
      </c>
      <c r="P21" s="50">
        <v>0</v>
      </c>
      <c r="Q21" s="48">
        <f t="shared" si="13"/>
        <v>-1039681</v>
      </c>
      <c r="R21" s="44">
        <v>-28876</v>
      </c>
      <c r="S21" s="51">
        <v>0</v>
      </c>
      <c r="T21" s="52">
        <v>0</v>
      </c>
      <c r="U21" s="43">
        <v>3562660</v>
      </c>
      <c r="V21" s="44">
        <v>4602341</v>
      </c>
      <c r="W21" s="45">
        <f t="shared" si="14"/>
        <v>8.6824232987281463E-3</v>
      </c>
      <c r="X21" s="53">
        <f t="shared" si="5"/>
        <v>1039681</v>
      </c>
      <c r="Y21" s="54">
        <f t="shared" si="6"/>
        <v>0.29182717407779579</v>
      </c>
    </row>
    <row r="22" spans="1:25" x14ac:dyDescent="0.35">
      <c r="A22" s="42" t="s">
        <v>39</v>
      </c>
      <c r="B22" s="43">
        <v>67077004</v>
      </c>
      <c r="C22" s="73">
        <f t="shared" si="7"/>
        <v>1.7924183034547382E-2</v>
      </c>
      <c r="D22" s="44">
        <v>26595893</v>
      </c>
      <c r="E22" s="45">
        <f t="shared" si="8"/>
        <v>1.6834034764081254E-2</v>
      </c>
      <c r="F22" s="46">
        <v>83367347</v>
      </c>
      <c r="G22" s="44">
        <v>27399319</v>
      </c>
      <c r="H22" s="47">
        <f t="shared" si="9"/>
        <v>1.8233294204376908E-2</v>
      </c>
      <c r="I22" s="48">
        <f t="shared" si="1"/>
        <v>-16290343</v>
      </c>
      <c r="J22" s="73">
        <f t="shared" si="10"/>
        <v>3.0330121470267726E-2</v>
      </c>
      <c r="K22" s="49">
        <f t="shared" si="11"/>
        <v>-803426</v>
      </c>
      <c r="L22" s="45">
        <f t="shared" si="12"/>
        <v>-1.0409755747793074E-2</v>
      </c>
      <c r="M22" s="43">
        <v>8160171</v>
      </c>
      <c r="N22" s="44">
        <v>8130172</v>
      </c>
      <c r="O22" s="44">
        <v>0</v>
      </c>
      <c r="P22" s="50">
        <v>0</v>
      </c>
      <c r="Q22" s="48">
        <f t="shared" si="13"/>
        <v>-422651</v>
      </c>
      <c r="R22" s="44">
        <v>1226077</v>
      </c>
      <c r="S22" s="51">
        <v>0</v>
      </c>
      <c r="T22" s="52">
        <v>0</v>
      </c>
      <c r="U22" s="43">
        <v>9748507</v>
      </c>
      <c r="V22" s="44">
        <v>10171158</v>
      </c>
      <c r="W22" s="45">
        <f t="shared" si="14"/>
        <v>1.9188126041561279E-2</v>
      </c>
      <c r="X22" s="53">
        <f t="shared" si="5"/>
        <v>422651</v>
      </c>
      <c r="Y22" s="54">
        <f t="shared" si="6"/>
        <v>4.3355459456509537E-2</v>
      </c>
    </row>
    <row r="23" spans="1:25" x14ac:dyDescent="0.35">
      <c r="A23" s="42" t="s">
        <v>40</v>
      </c>
      <c r="B23" s="43">
        <v>83324410</v>
      </c>
      <c r="C23" s="73">
        <f t="shared" si="7"/>
        <v>2.2265782414576388E-2</v>
      </c>
      <c r="D23" s="44">
        <v>34231003</v>
      </c>
      <c r="E23" s="45">
        <f t="shared" si="8"/>
        <v>2.1666724802636622E-2</v>
      </c>
      <c r="F23" s="46">
        <v>92055370</v>
      </c>
      <c r="G23" s="44">
        <v>31033584</v>
      </c>
      <c r="H23" s="47">
        <f t="shared" si="9"/>
        <v>2.0651771209651011E-2</v>
      </c>
      <c r="I23" s="48">
        <f t="shared" si="1"/>
        <v>-8730960</v>
      </c>
      <c r="J23" s="73">
        <f t="shared" si="10"/>
        <v>1.6255709124850758E-2</v>
      </c>
      <c r="K23" s="49">
        <f t="shared" si="11"/>
        <v>3197419</v>
      </c>
      <c r="L23" s="45">
        <f t="shared" si="12"/>
        <v>4.1428023008158538E-2</v>
      </c>
      <c r="M23" s="43">
        <v>10310277</v>
      </c>
      <c r="N23" s="44">
        <v>-1507503</v>
      </c>
      <c r="O23" s="44">
        <v>0</v>
      </c>
      <c r="P23" s="50">
        <v>-71814</v>
      </c>
      <c r="Q23" s="48">
        <f t="shared" si="13"/>
        <v>-1254649</v>
      </c>
      <c r="R23" s="44">
        <v>-1942770</v>
      </c>
      <c r="S23" s="51">
        <v>0</v>
      </c>
      <c r="T23" s="52">
        <v>0</v>
      </c>
      <c r="U23" s="43">
        <v>10682221</v>
      </c>
      <c r="V23" s="44">
        <v>11936870</v>
      </c>
      <c r="W23" s="45">
        <f t="shared" si="14"/>
        <v>2.2519182781521194E-2</v>
      </c>
      <c r="X23" s="53">
        <f t="shared" si="5"/>
        <v>1254649</v>
      </c>
      <c r="Y23" s="54">
        <f t="shared" si="6"/>
        <v>0.11745207293501969</v>
      </c>
    </row>
    <row r="24" spans="1:25" x14ac:dyDescent="0.35">
      <c r="A24" s="42" t="s">
        <v>41</v>
      </c>
      <c r="B24" s="43">
        <v>34856178</v>
      </c>
      <c r="C24" s="73">
        <f t="shared" si="7"/>
        <v>9.3141982661712752E-3</v>
      </c>
      <c r="D24" s="44">
        <v>15770159</v>
      </c>
      <c r="E24" s="45">
        <f t="shared" si="8"/>
        <v>9.981819555413645E-3</v>
      </c>
      <c r="F24" s="46">
        <v>41628779</v>
      </c>
      <c r="G24" s="44">
        <v>12348810</v>
      </c>
      <c r="H24" s="47">
        <f t="shared" si="9"/>
        <v>8.2177037248243878E-3</v>
      </c>
      <c r="I24" s="48">
        <f t="shared" si="1"/>
        <v>-6772601</v>
      </c>
      <c r="J24" s="73">
        <f t="shared" si="10"/>
        <v>1.2609544869598919E-2</v>
      </c>
      <c r="K24" s="49">
        <f t="shared" si="11"/>
        <v>3421349</v>
      </c>
      <c r="L24" s="45">
        <f t="shared" si="12"/>
        <v>4.4329418537558014E-2</v>
      </c>
      <c r="M24" s="43">
        <v>5585650</v>
      </c>
      <c r="N24" s="44">
        <v>1186951</v>
      </c>
      <c r="O24" s="44">
        <v>0</v>
      </c>
      <c r="P24" s="50">
        <v>0</v>
      </c>
      <c r="Q24" s="48">
        <f t="shared" si="13"/>
        <v>-1985791</v>
      </c>
      <c r="R24" s="44">
        <v>-1435558</v>
      </c>
      <c r="S24" s="51">
        <v>0</v>
      </c>
      <c r="T24" s="52">
        <v>0</v>
      </c>
      <c r="U24" s="43">
        <v>5680777</v>
      </c>
      <c r="V24" s="44">
        <v>7666568</v>
      </c>
      <c r="W24" s="45">
        <f t="shared" si="14"/>
        <v>1.4463158776041072E-2</v>
      </c>
      <c r="X24" s="53">
        <f t="shared" si="5"/>
        <v>1985791</v>
      </c>
      <c r="Y24" s="54">
        <f t="shared" si="6"/>
        <v>0.34956327277060861</v>
      </c>
    </row>
    <row r="25" spans="1:25" x14ac:dyDescent="0.35">
      <c r="A25" s="56" t="s">
        <v>42</v>
      </c>
      <c r="B25" s="43">
        <v>48156655</v>
      </c>
      <c r="C25" s="73">
        <f t="shared" si="7"/>
        <v>1.2868325164784511E-2</v>
      </c>
      <c r="D25" s="44">
        <v>21711359</v>
      </c>
      <c r="E25" s="45">
        <f t="shared" si="8"/>
        <v>1.3742338795747464E-2</v>
      </c>
      <c r="F25" s="46">
        <v>51092446</v>
      </c>
      <c r="G25" s="44">
        <v>20697396</v>
      </c>
      <c r="H25" s="47">
        <f t="shared" si="9"/>
        <v>1.3773397453144503E-2</v>
      </c>
      <c r="I25" s="48">
        <f t="shared" si="1"/>
        <v>-2935791</v>
      </c>
      <c r="J25" s="73">
        <f t="shared" si="10"/>
        <v>5.4659928057572979E-3</v>
      </c>
      <c r="K25" s="49">
        <f t="shared" si="11"/>
        <v>1013963</v>
      </c>
      <c r="L25" s="45">
        <f t="shared" si="12"/>
        <v>1.3137622092513198E-2</v>
      </c>
      <c r="M25" s="43">
        <v>2236433</v>
      </c>
      <c r="N25" s="44">
        <v>699358</v>
      </c>
      <c r="O25" s="44">
        <v>0</v>
      </c>
      <c r="P25" s="50">
        <v>0</v>
      </c>
      <c r="Q25" s="48">
        <f t="shared" si="13"/>
        <v>-566474</v>
      </c>
      <c r="R25" s="44">
        <v>-447489</v>
      </c>
      <c r="S25" s="51">
        <v>0</v>
      </c>
      <c r="T25" s="52">
        <v>0</v>
      </c>
      <c r="U25" s="43">
        <v>2335053</v>
      </c>
      <c r="V25" s="44">
        <v>2901527</v>
      </c>
      <c r="W25" s="45">
        <f t="shared" si="14"/>
        <v>5.4737981446157033E-3</v>
      </c>
      <c r="X25" s="53">
        <f t="shared" si="5"/>
        <v>566474</v>
      </c>
      <c r="Y25" s="54">
        <f t="shared" si="6"/>
        <v>0.24259577833993484</v>
      </c>
    </row>
    <row r="26" spans="1:25" x14ac:dyDescent="0.35">
      <c r="A26" s="42" t="s">
        <v>43</v>
      </c>
      <c r="B26" s="43">
        <v>68587670</v>
      </c>
      <c r="C26" s="73">
        <f t="shared" si="7"/>
        <v>1.8327860185781916E-2</v>
      </c>
      <c r="D26" s="44">
        <v>28887403</v>
      </c>
      <c r="E26" s="45">
        <f t="shared" si="8"/>
        <v>1.8284460173833048E-2</v>
      </c>
      <c r="F26" s="46">
        <v>83922483</v>
      </c>
      <c r="G26" s="44">
        <v>25216516</v>
      </c>
      <c r="H26" s="47">
        <f t="shared" si="9"/>
        <v>1.6780714697229429E-2</v>
      </c>
      <c r="I26" s="48">
        <f t="shared" si="1"/>
        <v>-15334813</v>
      </c>
      <c r="J26" s="73">
        <f t="shared" si="10"/>
        <v>2.8551071086338736E-2</v>
      </c>
      <c r="K26" s="49">
        <f t="shared" si="11"/>
        <v>3670887</v>
      </c>
      <c r="L26" s="45">
        <f t="shared" si="12"/>
        <v>4.756260943478164E-2</v>
      </c>
      <c r="M26" s="43">
        <v>7417232</v>
      </c>
      <c r="N26" s="44">
        <v>7917581</v>
      </c>
      <c r="O26" s="44">
        <v>0</v>
      </c>
      <c r="P26" s="50">
        <v>0</v>
      </c>
      <c r="Q26" s="48">
        <f t="shared" si="13"/>
        <v>-4322332</v>
      </c>
      <c r="R26" s="44">
        <v>651445</v>
      </c>
      <c r="S26" s="51">
        <v>0</v>
      </c>
      <c r="T26" s="52">
        <v>0</v>
      </c>
      <c r="U26" s="43">
        <v>9171653</v>
      </c>
      <c r="V26" s="44">
        <v>13493985</v>
      </c>
      <c r="W26" s="45">
        <f t="shared" si="14"/>
        <v>2.5456716431200583E-2</v>
      </c>
      <c r="X26" s="53">
        <f t="shared" si="5"/>
        <v>4322332</v>
      </c>
      <c r="Y26" s="54">
        <f t="shared" si="6"/>
        <v>0.4712707731092749</v>
      </c>
    </row>
    <row r="27" spans="1:25" x14ac:dyDescent="0.35">
      <c r="A27" s="42" t="s">
        <v>44</v>
      </c>
      <c r="B27" s="43">
        <v>42524529</v>
      </c>
      <c r="C27" s="73">
        <f t="shared" si="7"/>
        <v>1.1363319704230053E-2</v>
      </c>
      <c r="D27" s="44">
        <v>19859103</v>
      </c>
      <c r="E27" s="45">
        <f t="shared" si="8"/>
        <v>1.2569941918681592E-2</v>
      </c>
      <c r="F27" s="46">
        <v>46290014</v>
      </c>
      <c r="G27" s="44">
        <v>17496302</v>
      </c>
      <c r="H27" s="47">
        <f t="shared" si="9"/>
        <v>1.1643180688345871E-2</v>
      </c>
      <c r="I27" s="48">
        <f t="shared" si="1"/>
        <v>-3765485</v>
      </c>
      <c r="J27" s="73">
        <f t="shared" si="10"/>
        <v>7.0107558474656467E-3</v>
      </c>
      <c r="K27" s="49">
        <f t="shared" si="11"/>
        <v>2362801</v>
      </c>
      <c r="L27" s="45">
        <f t="shared" si="12"/>
        <v>3.061412163738941E-2</v>
      </c>
      <c r="M27" s="43">
        <v>6473430</v>
      </c>
      <c r="N27" s="44">
        <v>-2688149</v>
      </c>
      <c r="O27" s="44">
        <v>0</v>
      </c>
      <c r="P27" s="50">
        <v>-19796</v>
      </c>
      <c r="Q27" s="48">
        <f t="shared" si="13"/>
        <v>-1485097</v>
      </c>
      <c r="R27" s="44">
        <v>-857909</v>
      </c>
      <c r="S27" s="51">
        <v>0</v>
      </c>
      <c r="T27" s="52">
        <v>-19795</v>
      </c>
      <c r="U27" s="43">
        <v>6518732</v>
      </c>
      <c r="V27" s="44">
        <v>8003829</v>
      </c>
      <c r="W27" s="45">
        <f t="shared" si="14"/>
        <v>1.5099409493698097E-2</v>
      </c>
      <c r="X27" s="53">
        <f t="shared" si="5"/>
        <v>1485097</v>
      </c>
      <c r="Y27" s="54">
        <f t="shared" si="6"/>
        <v>0.22781991957945191</v>
      </c>
    </row>
    <row r="28" spans="1:25" x14ac:dyDescent="0.35">
      <c r="A28" s="42" t="s">
        <v>45</v>
      </c>
      <c r="B28" s="43">
        <v>16653418</v>
      </c>
      <c r="C28" s="73">
        <f t="shared" si="7"/>
        <v>4.4500930957325699E-3</v>
      </c>
      <c r="D28" s="44">
        <v>7416488</v>
      </c>
      <c r="E28" s="45">
        <f t="shared" si="8"/>
        <v>4.6943118931705528E-3</v>
      </c>
      <c r="F28" s="46">
        <v>19583784</v>
      </c>
      <c r="G28" s="44">
        <v>7285050</v>
      </c>
      <c r="H28" s="47">
        <f t="shared" si="9"/>
        <v>4.8479474961985727E-3</v>
      </c>
      <c r="I28" s="48">
        <f t="shared" si="1"/>
        <v>-2930366</v>
      </c>
      <c r="J28" s="73">
        <f t="shared" si="10"/>
        <v>5.4558922873718836E-3</v>
      </c>
      <c r="K28" s="49">
        <f t="shared" si="11"/>
        <v>131438</v>
      </c>
      <c r="L28" s="45">
        <f t="shared" si="12"/>
        <v>1.7030037314929142E-3</v>
      </c>
      <c r="M28" s="43">
        <v>1965828</v>
      </c>
      <c r="N28" s="44">
        <v>964538</v>
      </c>
      <c r="O28" s="44">
        <v>0</v>
      </c>
      <c r="P28" s="50">
        <v>0</v>
      </c>
      <c r="Q28" s="48">
        <f t="shared" si="13"/>
        <v>35576</v>
      </c>
      <c r="R28" s="44">
        <v>-167014</v>
      </c>
      <c r="S28" s="51">
        <v>0</v>
      </c>
      <c r="T28" s="52">
        <v>0</v>
      </c>
      <c r="U28" s="43">
        <v>1965828</v>
      </c>
      <c r="V28" s="44">
        <v>1930252</v>
      </c>
      <c r="W28" s="45">
        <f t="shared" si="14"/>
        <v>3.6414652754362619E-3</v>
      </c>
      <c r="X28" s="53">
        <f t="shared" si="5"/>
        <v>-35576</v>
      </c>
      <c r="Y28" s="54">
        <f t="shared" si="6"/>
        <v>-1.8097208911461271E-2</v>
      </c>
    </row>
    <row r="29" spans="1:25" x14ac:dyDescent="0.35">
      <c r="A29" s="42" t="s">
        <v>46</v>
      </c>
      <c r="B29" s="43">
        <v>34998118</v>
      </c>
      <c r="C29" s="73">
        <f t="shared" si="7"/>
        <v>9.3521271894714819E-3</v>
      </c>
      <c r="D29" s="44">
        <v>16113551</v>
      </c>
      <c r="E29" s="45">
        <f t="shared" si="8"/>
        <v>1.019917164303512E-2</v>
      </c>
      <c r="F29" s="46">
        <v>38775029</v>
      </c>
      <c r="G29" s="44">
        <v>15511991</v>
      </c>
      <c r="H29" s="47">
        <f t="shared" si="9"/>
        <v>1.0322690706241523E-2</v>
      </c>
      <c r="I29" s="48">
        <f t="shared" si="1"/>
        <v>-3776911</v>
      </c>
      <c r="J29" s="73">
        <f t="shared" si="10"/>
        <v>7.0320293079397002E-3</v>
      </c>
      <c r="K29" s="49">
        <f t="shared" si="11"/>
        <v>601560</v>
      </c>
      <c r="L29" s="45">
        <f t="shared" si="12"/>
        <v>7.794237014538242E-3</v>
      </c>
      <c r="M29" s="43">
        <v>4671407</v>
      </c>
      <c r="N29" s="44">
        <v>-685668</v>
      </c>
      <c r="O29" s="44">
        <v>0</v>
      </c>
      <c r="P29" s="50">
        <v>-208828</v>
      </c>
      <c r="Q29" s="48">
        <f t="shared" si="13"/>
        <v>-5675</v>
      </c>
      <c r="R29" s="44">
        <v>-595885</v>
      </c>
      <c r="S29" s="51">
        <v>0</v>
      </c>
      <c r="T29" s="52">
        <v>0</v>
      </c>
      <c r="U29" s="43">
        <v>4671407</v>
      </c>
      <c r="V29" s="44">
        <v>4677082</v>
      </c>
      <c r="W29" s="45">
        <f t="shared" si="14"/>
        <v>8.8234239329206664E-3</v>
      </c>
      <c r="X29" s="53">
        <f t="shared" si="5"/>
        <v>5675</v>
      </c>
      <c r="Y29" s="54">
        <f t="shared" si="6"/>
        <v>1.2148374140810159E-3</v>
      </c>
    </row>
    <row r="30" spans="1:25" x14ac:dyDescent="0.35">
      <c r="A30" s="42" t="s">
        <v>47</v>
      </c>
      <c r="B30" s="43">
        <v>43690504</v>
      </c>
      <c r="C30" s="73">
        <f t="shared" si="7"/>
        <v>1.1674889214903285E-2</v>
      </c>
      <c r="D30" s="44">
        <v>21733321</v>
      </c>
      <c r="E30" s="45">
        <f t="shared" si="8"/>
        <v>1.3756239779312436E-2</v>
      </c>
      <c r="F30" s="46">
        <v>51639039</v>
      </c>
      <c r="G30" s="44">
        <v>19553179</v>
      </c>
      <c r="H30" s="47">
        <f t="shared" si="9"/>
        <v>1.3011960820553396E-2</v>
      </c>
      <c r="I30" s="48">
        <f t="shared" si="1"/>
        <v>-7948535</v>
      </c>
      <c r="J30" s="73">
        <f t="shared" si="10"/>
        <v>1.4798953715135062E-2</v>
      </c>
      <c r="K30" s="49">
        <f t="shared" si="11"/>
        <v>2180142</v>
      </c>
      <c r="L30" s="45">
        <f t="shared" si="12"/>
        <v>2.8247462386710272E-2</v>
      </c>
      <c r="M30" s="43">
        <v>7618047</v>
      </c>
      <c r="N30" s="44">
        <v>403777</v>
      </c>
      <c r="O30" s="44">
        <v>0</v>
      </c>
      <c r="P30" s="50">
        <v>-73289</v>
      </c>
      <c r="Q30" s="48">
        <f t="shared" si="13"/>
        <v>-2835236</v>
      </c>
      <c r="R30" s="44">
        <v>728383</v>
      </c>
      <c r="S30" s="51">
        <v>0</v>
      </c>
      <c r="T30" s="52">
        <v>-73289</v>
      </c>
      <c r="U30" s="43">
        <v>9985106</v>
      </c>
      <c r="V30" s="44">
        <v>12820342</v>
      </c>
      <c r="W30" s="45">
        <f t="shared" si="14"/>
        <v>2.418587324982286E-2</v>
      </c>
      <c r="X30" s="53">
        <f t="shared" si="5"/>
        <v>2835236</v>
      </c>
      <c r="Y30" s="54">
        <f t="shared" si="6"/>
        <v>0.28394650993189252</v>
      </c>
    </row>
    <row r="31" spans="1:25" x14ac:dyDescent="0.35">
      <c r="A31" s="42" t="s">
        <v>48</v>
      </c>
      <c r="B31" s="43">
        <v>90584738</v>
      </c>
      <c r="C31" s="73">
        <f t="shared" si="7"/>
        <v>2.4205872761528219E-2</v>
      </c>
      <c r="D31" s="44">
        <v>39228707</v>
      </c>
      <c r="E31" s="45">
        <f t="shared" si="8"/>
        <v>2.4830052421550862E-2</v>
      </c>
      <c r="F31" s="46">
        <v>103736581</v>
      </c>
      <c r="G31" s="44">
        <v>32892091</v>
      </c>
      <c r="H31" s="47">
        <f t="shared" si="9"/>
        <v>2.1888543003573842E-2</v>
      </c>
      <c r="I31" s="48">
        <f t="shared" si="1"/>
        <v>-13151843</v>
      </c>
      <c r="J31" s="73">
        <f t="shared" si="10"/>
        <v>2.4486715580383438E-2</v>
      </c>
      <c r="K31" s="49">
        <f t="shared" si="11"/>
        <v>6336616</v>
      </c>
      <c r="L31" s="45">
        <f t="shared" si="12"/>
        <v>8.2101680587331707E-2</v>
      </c>
      <c r="M31" s="43">
        <v>16509468</v>
      </c>
      <c r="N31" s="44">
        <v>-3357625</v>
      </c>
      <c r="O31" s="44">
        <v>0</v>
      </c>
      <c r="P31" s="50">
        <v>0</v>
      </c>
      <c r="Q31" s="48">
        <f t="shared" si="13"/>
        <v>-5465210</v>
      </c>
      <c r="R31" s="44">
        <v>-871406</v>
      </c>
      <c r="S31" s="51">
        <v>0</v>
      </c>
      <c r="T31" s="52">
        <v>0</v>
      </c>
      <c r="U31" s="43">
        <v>16509468</v>
      </c>
      <c r="V31" s="44">
        <v>21974678</v>
      </c>
      <c r="W31" s="45">
        <f t="shared" si="14"/>
        <v>4.1455740947758717E-2</v>
      </c>
      <c r="X31" s="53">
        <f t="shared" si="5"/>
        <v>5465210</v>
      </c>
      <c r="Y31" s="54">
        <f t="shared" si="6"/>
        <v>0.33103489464348579</v>
      </c>
    </row>
    <row r="32" spans="1:25" x14ac:dyDescent="0.35">
      <c r="A32" s="42" t="s">
        <v>49</v>
      </c>
      <c r="B32" s="43">
        <v>99330293</v>
      </c>
      <c r="C32" s="73">
        <f t="shared" si="7"/>
        <v>2.6542842500944443E-2</v>
      </c>
      <c r="D32" s="44">
        <v>45738464</v>
      </c>
      <c r="E32" s="45">
        <f t="shared" si="8"/>
        <v>2.8950443327158782E-2</v>
      </c>
      <c r="F32" s="46">
        <v>111739361</v>
      </c>
      <c r="G32" s="44">
        <v>43464404</v>
      </c>
      <c r="H32" s="47">
        <f t="shared" si="9"/>
        <v>2.8924049738239716E-2</v>
      </c>
      <c r="I32" s="48">
        <f t="shared" si="1"/>
        <v>-12409068</v>
      </c>
      <c r="J32" s="73">
        <f t="shared" si="10"/>
        <v>2.3103782392599848E-2</v>
      </c>
      <c r="K32" s="49">
        <f t="shared" si="11"/>
        <v>2274060</v>
      </c>
      <c r="L32" s="45">
        <f t="shared" si="12"/>
        <v>2.9464330449632349E-2</v>
      </c>
      <c r="M32" s="43">
        <v>17878982</v>
      </c>
      <c r="N32" s="44">
        <v>-5469914</v>
      </c>
      <c r="O32" s="44">
        <v>0</v>
      </c>
      <c r="P32" s="50">
        <v>0</v>
      </c>
      <c r="Q32" s="48">
        <f t="shared" si="13"/>
        <v>-295617</v>
      </c>
      <c r="R32" s="44">
        <v>-1978443</v>
      </c>
      <c r="S32" s="51">
        <v>0</v>
      </c>
      <c r="T32" s="52">
        <v>0</v>
      </c>
      <c r="U32" s="43">
        <v>22520038</v>
      </c>
      <c r="V32" s="44">
        <v>22815655</v>
      </c>
      <c r="W32" s="45">
        <f t="shared" si="14"/>
        <v>4.3042263610571951E-2</v>
      </c>
      <c r="X32" s="53">
        <f t="shared" si="5"/>
        <v>295617</v>
      </c>
      <c r="Y32" s="54">
        <f t="shared" si="6"/>
        <v>1.3126842858790955E-2</v>
      </c>
    </row>
    <row r="33" spans="1:25" x14ac:dyDescent="0.35">
      <c r="A33" s="42" t="s">
        <v>50</v>
      </c>
      <c r="B33" s="43">
        <v>35675368</v>
      </c>
      <c r="C33" s="73">
        <f t="shared" si="7"/>
        <v>9.5331005817855929E-3</v>
      </c>
      <c r="D33" s="44">
        <v>14231713</v>
      </c>
      <c r="E33" s="45">
        <f t="shared" si="8"/>
        <v>9.0080506563335588E-3</v>
      </c>
      <c r="F33" s="46">
        <v>39786282</v>
      </c>
      <c r="G33" s="44">
        <v>14830573</v>
      </c>
      <c r="H33" s="47">
        <f t="shared" si="9"/>
        <v>9.8692307180513732E-3</v>
      </c>
      <c r="I33" s="48">
        <f t="shared" si="1"/>
        <v>-4110914</v>
      </c>
      <c r="J33" s="73">
        <f t="shared" si="10"/>
        <v>7.6538916936140736E-3</v>
      </c>
      <c r="K33" s="49">
        <f t="shared" si="11"/>
        <v>-598860</v>
      </c>
      <c r="L33" s="45">
        <f t="shared" si="12"/>
        <v>-7.7592539040600636E-3</v>
      </c>
      <c r="M33" s="43">
        <v>4772070</v>
      </c>
      <c r="N33" s="44">
        <v>-623991</v>
      </c>
      <c r="O33" s="44">
        <v>0</v>
      </c>
      <c r="P33" s="50">
        <v>-37165</v>
      </c>
      <c r="Q33" s="48">
        <f t="shared" si="13"/>
        <v>532176</v>
      </c>
      <c r="R33" s="44">
        <v>66684</v>
      </c>
      <c r="S33" s="51">
        <v>0</v>
      </c>
      <c r="T33" s="52">
        <v>0</v>
      </c>
      <c r="U33" s="43">
        <v>4824597</v>
      </c>
      <c r="V33" s="44">
        <v>4292421</v>
      </c>
      <c r="W33" s="45">
        <f t="shared" si="14"/>
        <v>8.0977520132363007E-3</v>
      </c>
      <c r="X33" s="53">
        <f t="shared" si="5"/>
        <v>-532176</v>
      </c>
      <c r="Y33" s="54">
        <f t="shared" si="6"/>
        <v>-0.11030475706053788</v>
      </c>
    </row>
    <row r="34" spans="1:25" x14ac:dyDescent="0.35">
      <c r="A34" s="42" t="s">
        <v>51</v>
      </c>
      <c r="B34" s="43">
        <v>26637852</v>
      </c>
      <c r="C34" s="73">
        <f t="shared" si="7"/>
        <v>7.1181136070893091E-3</v>
      </c>
      <c r="D34" s="44">
        <v>11732235</v>
      </c>
      <c r="E34" s="45">
        <f t="shared" si="8"/>
        <v>7.4259906163094743E-3</v>
      </c>
      <c r="F34" s="46">
        <v>32265396</v>
      </c>
      <c r="G34" s="44">
        <v>11066745</v>
      </c>
      <c r="H34" s="47">
        <f t="shared" si="9"/>
        <v>7.3645340407846316E-3</v>
      </c>
      <c r="I34" s="48">
        <f t="shared" si="1"/>
        <v>-5627544</v>
      </c>
      <c r="J34" s="73">
        <f t="shared" si="10"/>
        <v>1.0477624264834468E-2</v>
      </c>
      <c r="K34" s="49">
        <f t="shared" si="11"/>
        <v>665490</v>
      </c>
      <c r="L34" s="45">
        <f t="shared" si="12"/>
        <v>8.6225593304160089E-3</v>
      </c>
      <c r="M34" s="43">
        <v>5621974</v>
      </c>
      <c r="N34" s="44">
        <v>5570</v>
      </c>
      <c r="O34" s="44">
        <v>0</v>
      </c>
      <c r="P34" s="50">
        <v>0</v>
      </c>
      <c r="Q34" s="48">
        <f t="shared" si="13"/>
        <v>246985</v>
      </c>
      <c r="R34" s="44">
        <v>-912475</v>
      </c>
      <c r="S34" s="51">
        <v>0</v>
      </c>
      <c r="T34" s="52">
        <v>0</v>
      </c>
      <c r="U34" s="43">
        <v>5621054</v>
      </c>
      <c r="V34" s="44">
        <v>5374069</v>
      </c>
      <c r="W34" s="45">
        <f t="shared" si="14"/>
        <v>1.0138306113035228E-2</v>
      </c>
      <c r="X34" s="53">
        <f t="shared" si="5"/>
        <v>-246985</v>
      </c>
      <c r="Y34" s="54">
        <f t="shared" si="6"/>
        <v>-4.3939268329391656E-2</v>
      </c>
    </row>
    <row r="35" spans="1:25" x14ac:dyDescent="0.35">
      <c r="A35" s="42" t="s">
        <v>52</v>
      </c>
      <c r="B35" s="43">
        <v>46919785</v>
      </c>
      <c r="C35" s="73">
        <f t="shared" si="7"/>
        <v>1.2537811233811378E-2</v>
      </c>
      <c r="D35" s="44">
        <v>20960480</v>
      </c>
      <c r="E35" s="45">
        <f t="shared" si="8"/>
        <v>1.3267065294323069E-2</v>
      </c>
      <c r="F35" s="46">
        <v>59143527</v>
      </c>
      <c r="G35" s="44">
        <v>20706349</v>
      </c>
      <c r="H35" s="47">
        <f t="shared" si="9"/>
        <v>1.3779355363376206E-2</v>
      </c>
      <c r="I35" s="48">
        <f t="shared" si="1"/>
        <v>-12223742</v>
      </c>
      <c r="J35" s="73">
        <f t="shared" si="10"/>
        <v>2.2758733789780446E-2</v>
      </c>
      <c r="K35" s="49">
        <f t="shared" si="11"/>
        <v>254131</v>
      </c>
      <c r="L35" s="45">
        <f t="shared" si="12"/>
        <v>3.2927010551592824E-3</v>
      </c>
      <c r="M35" s="43">
        <v>12291592</v>
      </c>
      <c r="N35" s="44">
        <v>-17850</v>
      </c>
      <c r="O35" s="44">
        <v>0</v>
      </c>
      <c r="P35" s="50">
        <v>-50000</v>
      </c>
      <c r="Q35" s="48">
        <f t="shared" si="13"/>
        <v>-276137</v>
      </c>
      <c r="R35" s="44">
        <v>22006</v>
      </c>
      <c r="S35" s="51">
        <v>0</v>
      </c>
      <c r="T35" s="52">
        <v>0</v>
      </c>
      <c r="U35" s="43">
        <v>12291592</v>
      </c>
      <c r="V35" s="44">
        <v>12567729</v>
      </c>
      <c r="W35" s="45">
        <f t="shared" si="14"/>
        <v>2.3709312952191371E-2</v>
      </c>
      <c r="X35" s="53">
        <f t="shared" si="5"/>
        <v>276137</v>
      </c>
      <c r="Y35" s="54">
        <f t="shared" si="6"/>
        <v>2.2465519519359267E-2</v>
      </c>
    </row>
    <row r="36" spans="1:25" x14ac:dyDescent="0.35">
      <c r="A36" s="42" t="s">
        <v>53</v>
      </c>
      <c r="B36" s="43">
        <v>82637157</v>
      </c>
      <c r="C36" s="73">
        <f t="shared" si="7"/>
        <v>2.2082136040581485E-2</v>
      </c>
      <c r="D36" s="44">
        <v>35675396</v>
      </c>
      <c r="E36" s="45">
        <f t="shared" si="8"/>
        <v>2.2580962274376924E-2</v>
      </c>
      <c r="F36" s="46">
        <v>85379604</v>
      </c>
      <c r="G36" s="44">
        <v>31622357</v>
      </c>
      <c r="H36" s="47">
        <f t="shared" si="9"/>
        <v>2.1043579171323108E-2</v>
      </c>
      <c r="I36" s="48">
        <f t="shared" si="1"/>
        <v>-2742447</v>
      </c>
      <c r="J36" s="73">
        <f t="shared" si="10"/>
        <v>5.1060159160412587E-3</v>
      </c>
      <c r="K36" s="49">
        <f t="shared" si="11"/>
        <v>4053039</v>
      </c>
      <c r="L36" s="45">
        <f t="shared" si="12"/>
        <v>5.2514041151617563E-2</v>
      </c>
      <c r="M36" s="43">
        <v>1774030</v>
      </c>
      <c r="N36" s="44">
        <v>968417</v>
      </c>
      <c r="O36" s="44">
        <v>0</v>
      </c>
      <c r="P36" s="50">
        <v>0</v>
      </c>
      <c r="Q36" s="48">
        <f t="shared" si="13"/>
        <v>-3520449</v>
      </c>
      <c r="R36" s="44">
        <v>-532590</v>
      </c>
      <c r="S36" s="51">
        <v>0</v>
      </c>
      <c r="T36" s="52">
        <v>0</v>
      </c>
      <c r="U36" s="43">
        <v>2211378</v>
      </c>
      <c r="V36" s="44">
        <v>5731827</v>
      </c>
      <c r="W36" s="45">
        <f t="shared" si="14"/>
        <v>1.0813224897737705E-2</v>
      </c>
      <c r="X36" s="53">
        <f t="shared" si="5"/>
        <v>3520449</v>
      </c>
      <c r="Y36" s="54">
        <f t="shared" si="6"/>
        <v>1.5919707078572727</v>
      </c>
    </row>
    <row r="37" spans="1:25" x14ac:dyDescent="0.35">
      <c r="A37" s="42" t="s">
        <v>54</v>
      </c>
      <c r="B37" s="43">
        <v>38935255</v>
      </c>
      <c r="C37" s="73">
        <f t="shared" si="7"/>
        <v>1.0404201074883667E-2</v>
      </c>
      <c r="D37" s="44">
        <v>16917643</v>
      </c>
      <c r="E37" s="45">
        <f t="shared" si="8"/>
        <v>1.0708126641520023E-2</v>
      </c>
      <c r="F37" s="46">
        <v>51453097</v>
      </c>
      <c r="G37" s="44">
        <v>16701981</v>
      </c>
      <c r="H37" s="47">
        <f t="shared" si="9"/>
        <v>1.111458767894608E-2</v>
      </c>
      <c r="I37" s="48">
        <f t="shared" si="1"/>
        <v>-12517842</v>
      </c>
      <c r="J37" s="73">
        <f t="shared" si="10"/>
        <v>2.3306302906305844E-2</v>
      </c>
      <c r="K37" s="49">
        <f t="shared" si="11"/>
        <v>215662</v>
      </c>
      <c r="L37" s="45">
        <f t="shared" si="12"/>
        <v>2.7942694710907413E-3</v>
      </c>
      <c r="M37" s="43">
        <v>11511878</v>
      </c>
      <c r="N37" s="44">
        <v>1255964</v>
      </c>
      <c r="O37" s="44">
        <v>0</v>
      </c>
      <c r="P37" s="50">
        <v>-250000</v>
      </c>
      <c r="Q37" s="48">
        <f t="shared" si="13"/>
        <v>-415930</v>
      </c>
      <c r="R37" s="44">
        <v>200268</v>
      </c>
      <c r="S37" s="51">
        <v>0</v>
      </c>
      <c r="T37" s="52">
        <v>0</v>
      </c>
      <c r="U37" s="43">
        <v>11511878</v>
      </c>
      <c r="V37" s="44">
        <v>11927808</v>
      </c>
      <c r="W37" s="45">
        <f t="shared" si="14"/>
        <v>2.2502087107834027E-2</v>
      </c>
      <c r="X37" s="53">
        <f t="shared" si="5"/>
        <v>415930</v>
      </c>
      <c r="Y37" s="54">
        <f t="shared" si="6"/>
        <v>3.6130507984883042E-2</v>
      </c>
    </row>
    <row r="38" spans="1:25" x14ac:dyDescent="0.35">
      <c r="A38" s="42" t="s">
        <v>55</v>
      </c>
      <c r="B38" s="43">
        <v>47342998</v>
      </c>
      <c r="C38" s="73">
        <f t="shared" si="7"/>
        <v>1.2650901366379013E-2</v>
      </c>
      <c r="D38" s="44">
        <v>22899379</v>
      </c>
      <c r="E38" s="45">
        <f t="shared" si="8"/>
        <v>1.449430339345523E-2</v>
      </c>
      <c r="F38" s="46">
        <v>52326898</v>
      </c>
      <c r="G38" s="44">
        <v>21906398</v>
      </c>
      <c r="H38" s="47">
        <f t="shared" si="9"/>
        <v>1.4577946250860245E-2</v>
      </c>
      <c r="I38" s="48">
        <f t="shared" si="1"/>
        <v>-4983900</v>
      </c>
      <c r="J38" s="73">
        <f t="shared" si="10"/>
        <v>9.2792578029613805E-3</v>
      </c>
      <c r="K38" s="49">
        <f t="shared" si="11"/>
        <v>992981</v>
      </c>
      <c r="L38" s="45">
        <f t="shared" si="12"/>
        <v>1.2865764453974995E-2</v>
      </c>
      <c r="M38" s="43">
        <v>7759989</v>
      </c>
      <c r="N38" s="44">
        <v>-2776089</v>
      </c>
      <c r="O38" s="44">
        <v>0</v>
      </c>
      <c r="P38" s="50">
        <v>0</v>
      </c>
      <c r="Q38" s="48">
        <f t="shared" si="13"/>
        <v>-642605</v>
      </c>
      <c r="R38" s="44">
        <v>-350376</v>
      </c>
      <c r="S38" s="51">
        <v>0</v>
      </c>
      <c r="T38" s="52">
        <v>0</v>
      </c>
      <c r="U38" s="43">
        <v>8640077</v>
      </c>
      <c r="V38" s="44">
        <v>9282682</v>
      </c>
      <c r="W38" s="45">
        <f t="shared" si="14"/>
        <v>1.7511995410919003E-2</v>
      </c>
      <c r="X38" s="53">
        <f t="shared" si="5"/>
        <v>642605</v>
      </c>
      <c r="Y38" s="54">
        <f t="shared" si="6"/>
        <v>7.4374915871698866E-2</v>
      </c>
    </row>
    <row r="39" spans="1:25" x14ac:dyDescent="0.35">
      <c r="A39" s="42" t="s">
        <v>56</v>
      </c>
      <c r="B39" s="43">
        <v>20335168</v>
      </c>
      <c r="C39" s="73">
        <f t="shared" si="7"/>
        <v>5.4339229770946655E-3</v>
      </c>
      <c r="D39" s="44">
        <v>9175924</v>
      </c>
      <c r="E39" s="45">
        <f t="shared" si="8"/>
        <v>5.8079577778632025E-3</v>
      </c>
      <c r="F39" s="46">
        <v>22446636</v>
      </c>
      <c r="G39" s="44">
        <v>7717981</v>
      </c>
      <c r="H39" s="47">
        <f t="shared" si="9"/>
        <v>5.1360480250181072E-3</v>
      </c>
      <c r="I39" s="48">
        <f t="shared" si="1"/>
        <v>-2111468</v>
      </c>
      <c r="J39" s="73">
        <f t="shared" si="10"/>
        <v>3.9312297427121856E-3</v>
      </c>
      <c r="K39" s="49">
        <f t="shared" si="11"/>
        <v>1457943</v>
      </c>
      <c r="L39" s="45">
        <f t="shared" si="12"/>
        <v>1.8890141125884247E-2</v>
      </c>
      <c r="M39" s="43">
        <v>2387302</v>
      </c>
      <c r="N39" s="44">
        <v>-214834</v>
      </c>
      <c r="O39" s="44">
        <v>0</v>
      </c>
      <c r="P39" s="50">
        <v>-61000</v>
      </c>
      <c r="Q39" s="48">
        <f t="shared" si="13"/>
        <v>-858078</v>
      </c>
      <c r="R39" s="44">
        <v>-538865</v>
      </c>
      <c r="S39" s="51">
        <v>0</v>
      </c>
      <c r="T39" s="52">
        <v>-61000</v>
      </c>
      <c r="U39" s="43">
        <v>2564114</v>
      </c>
      <c r="V39" s="44">
        <v>3422192</v>
      </c>
      <c r="W39" s="45">
        <f t="shared" si="14"/>
        <v>6.4560447723280541E-3</v>
      </c>
      <c r="X39" s="53">
        <f t="shared" si="5"/>
        <v>858078</v>
      </c>
      <c r="Y39" s="54">
        <f t="shared" si="6"/>
        <v>0.33464892746578356</v>
      </c>
    </row>
    <row r="40" spans="1:25" x14ac:dyDescent="0.35">
      <c r="A40" s="42" t="s">
        <v>57</v>
      </c>
      <c r="B40" s="43">
        <v>56887587</v>
      </c>
      <c r="C40" s="73">
        <f t="shared" si="7"/>
        <v>1.5201387375347566E-2</v>
      </c>
      <c r="D40" s="44">
        <v>25301945</v>
      </c>
      <c r="E40" s="45">
        <f t="shared" si="8"/>
        <v>1.601502238442875E-2</v>
      </c>
      <c r="F40" s="46">
        <v>60481842</v>
      </c>
      <c r="G40" s="44">
        <v>23504854</v>
      </c>
      <c r="H40" s="47">
        <f t="shared" si="9"/>
        <v>1.5641663145457205E-2</v>
      </c>
      <c r="I40" s="48">
        <f t="shared" si="1"/>
        <v>-3594255</v>
      </c>
      <c r="J40" s="73">
        <f t="shared" si="10"/>
        <v>6.6919518358279579E-3</v>
      </c>
      <c r="K40" s="49">
        <f t="shared" si="11"/>
        <v>1797091</v>
      </c>
      <c r="L40" s="45">
        <f t="shared" si="12"/>
        <v>2.3284382589755875E-2</v>
      </c>
      <c r="M40" s="43">
        <v>5909632</v>
      </c>
      <c r="N40" s="44">
        <v>-2074047</v>
      </c>
      <c r="O40" s="44">
        <v>0</v>
      </c>
      <c r="P40" s="50">
        <v>-241330</v>
      </c>
      <c r="Q40" s="48">
        <f t="shared" si="13"/>
        <v>-912398</v>
      </c>
      <c r="R40" s="44">
        <v>-783667</v>
      </c>
      <c r="S40" s="51">
        <v>0</v>
      </c>
      <c r="T40" s="52">
        <v>-101026</v>
      </c>
      <c r="U40" s="43">
        <v>5915424</v>
      </c>
      <c r="V40" s="44">
        <v>6827822</v>
      </c>
      <c r="W40" s="45">
        <f t="shared" si="14"/>
        <v>1.2880844946597527E-2</v>
      </c>
      <c r="X40" s="53">
        <f t="shared" si="5"/>
        <v>912398</v>
      </c>
      <c r="Y40" s="54">
        <f t="shared" si="6"/>
        <v>0.15424050752744023</v>
      </c>
    </row>
    <row r="41" spans="1:25" x14ac:dyDescent="0.35">
      <c r="A41" s="42" t="s">
        <v>58</v>
      </c>
      <c r="B41" s="43">
        <v>38176681</v>
      </c>
      <c r="C41" s="73">
        <f t="shared" si="7"/>
        <v>1.0201496445719719E-2</v>
      </c>
      <c r="D41" s="44">
        <v>15217509</v>
      </c>
      <c r="E41" s="45">
        <f t="shared" si="8"/>
        <v>9.6320163240512114E-3</v>
      </c>
      <c r="F41" s="46">
        <v>41023884</v>
      </c>
      <c r="G41" s="44">
        <v>15073312</v>
      </c>
      <c r="H41" s="47">
        <f t="shared" si="9"/>
        <v>1.0030765083262285E-2</v>
      </c>
      <c r="I41" s="48">
        <f t="shared" si="1"/>
        <v>-2847203</v>
      </c>
      <c r="J41" s="73">
        <f t="shared" si="10"/>
        <v>5.301055529678576E-3</v>
      </c>
      <c r="K41" s="49">
        <f t="shared" si="11"/>
        <v>144197</v>
      </c>
      <c r="L41" s="45">
        <f t="shared" si="12"/>
        <v>1.868318363563686E-3</v>
      </c>
      <c r="M41" s="43">
        <v>2330144</v>
      </c>
      <c r="N41" s="44">
        <v>531270</v>
      </c>
      <c r="O41" s="44">
        <v>0</v>
      </c>
      <c r="P41" s="50">
        <v>-14211</v>
      </c>
      <c r="Q41" s="48">
        <f t="shared" si="13"/>
        <v>199564</v>
      </c>
      <c r="R41" s="44">
        <v>-343761</v>
      </c>
      <c r="S41" s="51">
        <v>0</v>
      </c>
      <c r="T41" s="52">
        <v>0</v>
      </c>
      <c r="U41" s="43">
        <v>3541286</v>
      </c>
      <c r="V41" s="44">
        <v>3341722</v>
      </c>
      <c r="W41" s="45">
        <f t="shared" si="14"/>
        <v>6.3042362464390224E-3</v>
      </c>
      <c r="X41" s="53">
        <f t="shared" si="5"/>
        <v>-199564</v>
      </c>
      <c r="Y41" s="54">
        <f t="shared" si="6"/>
        <v>-5.6353539363948602E-2</v>
      </c>
    </row>
    <row r="42" spans="1:25" x14ac:dyDescent="0.35">
      <c r="A42" s="42" t="s">
        <v>59</v>
      </c>
      <c r="B42" s="43">
        <v>62898015</v>
      </c>
      <c r="C42" s="73">
        <f t="shared" si="7"/>
        <v>1.6807481940751358E-2</v>
      </c>
      <c r="D42" s="44">
        <v>26079965</v>
      </c>
      <c r="E42" s="45">
        <f t="shared" si="8"/>
        <v>1.6507474949460144E-2</v>
      </c>
      <c r="F42" s="46">
        <v>72068839</v>
      </c>
      <c r="G42" s="44">
        <v>27257022</v>
      </c>
      <c r="H42" s="47">
        <f t="shared" si="9"/>
        <v>1.8138600498106318E-2</v>
      </c>
      <c r="I42" s="48">
        <f t="shared" si="1"/>
        <v>-9170824</v>
      </c>
      <c r="J42" s="73">
        <f t="shared" si="10"/>
        <v>1.7074668464773672E-2</v>
      </c>
      <c r="K42" s="49">
        <f t="shared" si="11"/>
        <v>-1177057</v>
      </c>
      <c r="L42" s="45">
        <f t="shared" si="12"/>
        <v>-1.5250783359301382E-2</v>
      </c>
      <c r="M42" s="43">
        <v>4150090</v>
      </c>
      <c r="N42" s="44">
        <v>5037919</v>
      </c>
      <c r="O42" s="44">
        <v>0</v>
      </c>
      <c r="P42" s="50">
        <v>-17185</v>
      </c>
      <c r="Q42" s="48">
        <f t="shared" si="13"/>
        <v>-849242</v>
      </c>
      <c r="R42" s="44">
        <v>2026299</v>
      </c>
      <c r="S42" s="51">
        <v>0</v>
      </c>
      <c r="T42" s="52">
        <v>0</v>
      </c>
      <c r="U42" s="43">
        <v>5545467</v>
      </c>
      <c r="V42" s="44">
        <v>6394709</v>
      </c>
      <c r="W42" s="45">
        <f t="shared" si="14"/>
        <v>1.2063767202427321E-2</v>
      </c>
      <c r="X42" s="53">
        <f t="shared" si="5"/>
        <v>849242</v>
      </c>
      <c r="Y42" s="54">
        <f t="shared" si="6"/>
        <v>0.15314165605890362</v>
      </c>
    </row>
    <row r="43" spans="1:25" x14ac:dyDescent="0.35">
      <c r="A43" s="42" t="s">
        <v>60</v>
      </c>
      <c r="B43" s="43">
        <v>79235414</v>
      </c>
      <c r="C43" s="73">
        <f t="shared" si="7"/>
        <v>2.1173129070495428E-2</v>
      </c>
      <c r="D43" s="44">
        <v>35097969</v>
      </c>
      <c r="E43" s="45">
        <f t="shared" si="8"/>
        <v>2.2215476287810534E-2</v>
      </c>
      <c r="F43" s="46">
        <v>84090186</v>
      </c>
      <c r="G43" s="44">
        <v>32325126</v>
      </c>
      <c r="H43" s="47">
        <f t="shared" si="9"/>
        <v>2.1511247507704601E-2</v>
      </c>
      <c r="I43" s="48">
        <f t="shared" si="1"/>
        <v>-4854772</v>
      </c>
      <c r="J43" s="73">
        <f t="shared" si="10"/>
        <v>9.0388412613813338E-3</v>
      </c>
      <c r="K43" s="49">
        <f t="shared" si="11"/>
        <v>2772843</v>
      </c>
      <c r="L43" s="45">
        <f t="shared" si="12"/>
        <v>3.5926915928757339E-2</v>
      </c>
      <c r="M43" s="43">
        <v>7163328</v>
      </c>
      <c r="N43" s="44">
        <v>-2103460</v>
      </c>
      <c r="O43" s="44">
        <v>0</v>
      </c>
      <c r="P43" s="50">
        <v>-205096</v>
      </c>
      <c r="Q43" s="48">
        <f t="shared" si="13"/>
        <v>-2401608</v>
      </c>
      <c r="R43" s="44">
        <v>-371235</v>
      </c>
      <c r="S43" s="51">
        <v>0</v>
      </c>
      <c r="T43" s="52">
        <v>0</v>
      </c>
      <c r="U43" s="43">
        <v>7163328</v>
      </c>
      <c r="V43" s="44">
        <v>9564936</v>
      </c>
      <c r="W43" s="45">
        <f t="shared" si="14"/>
        <v>1.8044474144189575E-2</v>
      </c>
      <c r="X43" s="53">
        <f t="shared" si="5"/>
        <v>2401608</v>
      </c>
      <c r="Y43" s="54">
        <f t="shared" si="6"/>
        <v>0.33526427939639225</v>
      </c>
    </row>
    <row r="44" spans="1:25" x14ac:dyDescent="0.35">
      <c r="A44" s="42" t="s">
        <v>61</v>
      </c>
      <c r="B44" s="43">
        <v>18527527</v>
      </c>
      <c r="C44" s="73">
        <f t="shared" si="7"/>
        <v>4.9508887595146401E-3</v>
      </c>
      <c r="D44" s="44">
        <v>7345690</v>
      </c>
      <c r="E44" s="45">
        <f t="shared" si="8"/>
        <v>4.6494998617329381E-3</v>
      </c>
      <c r="F44" s="46">
        <v>18977801</v>
      </c>
      <c r="G44" s="44">
        <v>7424079</v>
      </c>
      <c r="H44" s="47">
        <f t="shared" si="9"/>
        <v>4.9404664620874813E-3</v>
      </c>
      <c r="I44" s="48">
        <f t="shared" si="1"/>
        <v>-450274</v>
      </c>
      <c r="J44" s="73">
        <f t="shared" si="10"/>
        <v>8.3834116414266597E-4</v>
      </c>
      <c r="K44" s="49">
        <f t="shared" si="11"/>
        <v>-78389</v>
      </c>
      <c r="L44" s="45">
        <f t="shared" si="12"/>
        <v>-1.0156633508422073E-3</v>
      </c>
      <c r="M44" s="43">
        <v>490773</v>
      </c>
      <c r="N44" s="44">
        <v>-40499</v>
      </c>
      <c r="O44" s="44">
        <v>0</v>
      </c>
      <c r="P44" s="50">
        <v>0</v>
      </c>
      <c r="Q44" s="48">
        <f t="shared" si="13"/>
        <v>-16436</v>
      </c>
      <c r="R44" s="44">
        <v>94825</v>
      </c>
      <c r="S44" s="51">
        <v>0</v>
      </c>
      <c r="T44" s="52">
        <v>0</v>
      </c>
      <c r="U44" s="43">
        <v>479131</v>
      </c>
      <c r="V44" s="44">
        <v>495567</v>
      </c>
      <c r="W44" s="45">
        <f t="shared" si="14"/>
        <v>9.34898667195849E-4</v>
      </c>
      <c r="X44" s="53">
        <f t="shared" si="5"/>
        <v>16436</v>
      </c>
      <c r="Y44" s="54">
        <f t="shared" si="6"/>
        <v>3.4303770785025334E-2</v>
      </c>
    </row>
    <row r="45" spans="1:25" x14ac:dyDescent="0.35">
      <c r="A45" s="42" t="s">
        <v>62</v>
      </c>
      <c r="B45" s="43">
        <v>109556068</v>
      </c>
      <c r="C45" s="73">
        <f t="shared" si="7"/>
        <v>2.9275353672285648E-2</v>
      </c>
      <c r="D45" s="44">
        <v>41932773</v>
      </c>
      <c r="E45" s="45">
        <f t="shared" si="8"/>
        <v>2.6541607699968103E-2</v>
      </c>
      <c r="F45" s="46">
        <v>124981006</v>
      </c>
      <c r="G45" s="44">
        <v>45481077</v>
      </c>
      <c r="H45" s="47">
        <f t="shared" si="9"/>
        <v>3.0266075506216773E-2</v>
      </c>
      <c r="I45" s="48">
        <f t="shared" si="1"/>
        <v>-15424938</v>
      </c>
      <c r="J45" s="73">
        <f t="shared" si="10"/>
        <v>2.87188700208061E-2</v>
      </c>
      <c r="K45" s="49">
        <f t="shared" si="11"/>
        <v>-3548304</v>
      </c>
      <c r="L45" s="45">
        <f t="shared" si="12"/>
        <v>-4.5974337348949568E-2</v>
      </c>
      <c r="M45" s="43">
        <v>12531786</v>
      </c>
      <c r="N45" s="44">
        <v>2893152</v>
      </c>
      <c r="O45" s="44">
        <v>0</v>
      </c>
      <c r="P45" s="50">
        <v>0</v>
      </c>
      <c r="Q45" s="48">
        <f t="shared" si="13"/>
        <v>3939865</v>
      </c>
      <c r="R45" s="44">
        <v>-118365</v>
      </c>
      <c r="S45" s="51">
        <v>0</v>
      </c>
      <c r="T45" s="52">
        <v>-273196</v>
      </c>
      <c r="U45" s="43">
        <v>12627862</v>
      </c>
      <c r="V45" s="44">
        <v>8687997</v>
      </c>
      <c r="W45" s="45">
        <f t="shared" si="14"/>
        <v>1.6390108332277036E-2</v>
      </c>
      <c r="X45" s="53">
        <f t="shared" si="5"/>
        <v>-3939865</v>
      </c>
      <c r="Y45" s="54">
        <f t="shared" si="6"/>
        <v>-0.31199778711550696</v>
      </c>
    </row>
    <row r="46" spans="1:25" x14ac:dyDescent="0.35">
      <c r="A46" s="42" t="s">
        <v>63</v>
      </c>
      <c r="B46" s="43">
        <v>4538640</v>
      </c>
      <c r="C46" s="73">
        <f t="shared" si="7"/>
        <v>1.2128063156773986E-3</v>
      </c>
      <c r="D46" s="44">
        <v>2189697</v>
      </c>
      <c r="E46" s="45">
        <f t="shared" si="8"/>
        <v>1.3859822424764766E-3</v>
      </c>
      <c r="F46" s="46">
        <v>5227561</v>
      </c>
      <c r="G46" s="44">
        <v>2224931</v>
      </c>
      <c r="H46" s="47">
        <f t="shared" si="9"/>
        <v>1.4806142264863779E-3</v>
      </c>
      <c r="I46" s="48">
        <f t="shared" si="1"/>
        <v>-688921</v>
      </c>
      <c r="J46" s="73">
        <f t="shared" si="10"/>
        <v>1.2826652952254174E-3</v>
      </c>
      <c r="K46" s="49">
        <f t="shared" si="11"/>
        <v>-35234</v>
      </c>
      <c r="L46" s="45">
        <f t="shared" si="12"/>
        <v>-4.5651663503264915E-4</v>
      </c>
      <c r="M46" s="43">
        <v>797294</v>
      </c>
      <c r="N46" s="44">
        <v>-108373</v>
      </c>
      <c r="O46" s="44">
        <v>0</v>
      </c>
      <c r="P46" s="50">
        <v>0</v>
      </c>
      <c r="Q46" s="48">
        <f t="shared" si="13"/>
        <v>39</v>
      </c>
      <c r="R46" s="44">
        <v>35195</v>
      </c>
      <c r="S46" s="51">
        <v>0</v>
      </c>
      <c r="T46" s="52">
        <v>0</v>
      </c>
      <c r="U46" s="43">
        <v>797294</v>
      </c>
      <c r="V46" s="44">
        <v>797255</v>
      </c>
      <c r="W46" s="45">
        <f t="shared" si="14"/>
        <v>1.5040400932976299E-3</v>
      </c>
      <c r="X46" s="53">
        <f t="shared" si="5"/>
        <v>-39</v>
      </c>
      <c r="Y46" s="54">
        <f t="shared" si="6"/>
        <v>-4.8915456531739565E-5</v>
      </c>
    </row>
    <row r="47" spans="1:25" ht="14.5" thickBot="1" x14ac:dyDescent="0.4">
      <c r="A47" s="57" t="s">
        <v>64</v>
      </c>
      <c r="B47" s="58">
        <v>19387453</v>
      </c>
      <c r="C47" s="74">
        <f t="shared" si="7"/>
        <v>5.1806764676860751E-3</v>
      </c>
      <c r="D47" s="59">
        <v>8388648</v>
      </c>
      <c r="E47" s="60">
        <f t="shared" si="8"/>
        <v>5.3096465704550958E-3</v>
      </c>
      <c r="F47" s="61">
        <v>23255126</v>
      </c>
      <c r="G47" s="59">
        <v>7686359</v>
      </c>
      <c r="H47" s="62">
        <f t="shared" si="9"/>
        <v>5.115004683417872E-3</v>
      </c>
      <c r="I47" s="63">
        <f t="shared" si="1"/>
        <v>-3867673</v>
      </c>
      <c r="J47" s="74">
        <f t="shared" si="10"/>
        <v>7.2010142387594163E-3</v>
      </c>
      <c r="K47" s="64">
        <f t="shared" si="11"/>
        <v>702289</v>
      </c>
      <c r="L47" s="60">
        <f t="shared" si="12"/>
        <v>9.0993532128184184E-3</v>
      </c>
      <c r="M47" s="58">
        <v>4237017</v>
      </c>
      <c r="N47" s="59">
        <v>-369344</v>
      </c>
      <c r="O47" s="59">
        <v>0</v>
      </c>
      <c r="P47" s="65">
        <v>0</v>
      </c>
      <c r="Q47" s="63">
        <f t="shared" si="13"/>
        <v>-369357</v>
      </c>
      <c r="R47" s="59">
        <v>-332932</v>
      </c>
      <c r="S47" s="66">
        <v>0</v>
      </c>
      <c r="T47" s="67">
        <v>0</v>
      </c>
      <c r="U47" s="58">
        <v>4237017</v>
      </c>
      <c r="V47" s="59">
        <v>4606374</v>
      </c>
      <c r="W47" s="60">
        <f t="shared" si="14"/>
        <v>8.6900316469934683E-3</v>
      </c>
      <c r="X47" s="68">
        <f t="shared" si="5"/>
        <v>369357</v>
      </c>
      <c r="Y47" s="69">
        <f t="shared" si="6"/>
        <v>8.7173830079039005E-2</v>
      </c>
    </row>
  </sheetData>
  <mergeCells count="11">
    <mergeCell ref="A1:Y1"/>
    <mergeCell ref="B2:E2"/>
    <mergeCell ref="F2:H2"/>
    <mergeCell ref="I2:L2"/>
    <mergeCell ref="M2:P2"/>
    <mergeCell ref="Q2:T2"/>
    <mergeCell ref="V2:V3"/>
    <mergeCell ref="W2:W3"/>
    <mergeCell ref="X2:Y2"/>
    <mergeCell ref="A2:A3"/>
    <mergeCell ref="U2:U3"/>
  </mergeCells>
  <printOptions horizontalCentered="1"/>
  <pageMargins left="0" right="0" top="0" bottom="0" header="0.31496062992125984" footer="0.31496062992125984"/>
  <pageSetup paperSize="9" scale="48" orientation="landscape" r:id="rId1"/>
  <headerFooter>
    <oddFooter>&amp;C&amp;P&amp;R&amp;"Times New Roman,Italic"&amp;7Informācijas avots: Valsts kasē iesniegtie pašvaldību mēneša pārskati uz 31.05.2024.
           https://www.fm.gov.lv/lv/pasvaldibu-finansu-raditaju-analize</oddFooter>
  </headerFooter>
</worksheet>
</file>

<file path=docMetadata/LabelInfo.xml><?xml version="1.0" encoding="utf-8"?>
<clbl:labelList xmlns:clbl="http://schemas.microsoft.com/office/2020/mipLabelMetadata">
  <clbl:label id="{1b8a7570-3ec8-4c4e-9532-5dbb2f157b31}" enabled="1" method="Standard" siteId="{fd50a0e4-c289-4266-b7ff-7d9cf5066e91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pamat</vt:lpstr>
      <vt:lpstr>pamat!Print_Area</vt:lpstr>
      <vt:lpstr>pamat!Print_Titles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Madara Garanča-Čulkstena</dc:creator>
  <cp:lastModifiedBy>Renāte Mākulēna</cp:lastModifiedBy>
  <dcterms:created xsi:type="dcterms:W3CDTF">2024-04-15T08:02:19Z</dcterms:created>
  <dcterms:modified xsi:type="dcterms:W3CDTF">2024-06-17T07:58:03Z</dcterms:modified>
</cp:coreProperties>
</file>