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5_pielikums" sheetId="4" r:id="rId1"/>
  </sheets>
  <definedNames>
    <definedName name="_xlnm.Print_Titles" localSheetId="0">'5_pielikums'!$6:$7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8" i="4" l="1"/>
  <c r="D126" i="4" s="1"/>
  <c r="E128" i="4"/>
  <c r="E126" i="4" s="1"/>
  <c r="F128" i="4"/>
  <c r="F126" i="4" s="1"/>
  <c r="F124" i="4" l="1"/>
  <c r="E124" i="4"/>
  <c r="D124" i="4"/>
  <c r="F121" i="4"/>
  <c r="F111" i="4" s="1"/>
  <c r="E121" i="4"/>
  <c r="D121" i="4"/>
  <c r="D111" i="4" s="1"/>
  <c r="E111" i="4"/>
  <c r="D139" i="4" l="1"/>
  <c r="D131" i="4" s="1"/>
  <c r="E139" i="4"/>
  <c r="F139" i="4"/>
  <c r="F131" i="4" s="1"/>
  <c r="D146" i="4"/>
  <c r="E146" i="4"/>
  <c r="F146" i="4"/>
  <c r="E131" i="4"/>
  <c r="E47" i="4" l="1"/>
  <c r="F47" i="4"/>
  <c r="D47" i="4"/>
  <c r="E37" i="4"/>
  <c r="E27" i="4" s="1"/>
  <c r="F37" i="4"/>
  <c r="D37" i="4"/>
  <c r="F27" i="4" l="1"/>
  <c r="D27" i="4"/>
  <c r="D90" i="4"/>
  <c r="E90" i="4"/>
  <c r="F90" i="4"/>
  <c r="F88" i="4"/>
  <c r="E88" i="4"/>
  <c r="D88" i="4"/>
  <c r="F81" i="4" l="1"/>
  <c r="F78" i="4" s="1"/>
  <c r="E81" i="4"/>
  <c r="E78" i="4" s="1"/>
  <c r="D81" i="4"/>
  <c r="D78" i="4" s="1"/>
  <c r="D60" i="4" l="1"/>
  <c r="D101" i="4" l="1"/>
  <c r="E101" i="4"/>
  <c r="F101" i="4"/>
  <c r="F106" i="4" l="1"/>
  <c r="E106" i="4"/>
  <c r="D106" i="4"/>
  <c r="F70" i="4" l="1"/>
  <c r="E70" i="4"/>
  <c r="D70" i="4"/>
  <c r="F68" i="4"/>
  <c r="F67" i="4" s="1"/>
  <c r="F60" i="4" s="1"/>
  <c r="E68" i="4"/>
  <c r="E67" i="4" s="1"/>
  <c r="E60" i="4" s="1"/>
  <c r="D68" i="4"/>
  <c r="D67" i="4" s="1"/>
  <c r="D23" i="4" l="1"/>
  <c r="E23" i="4"/>
  <c r="F23" i="4"/>
  <c r="D19" i="4"/>
  <c r="E19" i="4"/>
  <c r="F19" i="4"/>
  <c r="D16" i="4"/>
  <c r="E16" i="4"/>
  <c r="F16" i="4"/>
  <c r="F14" i="4" s="1"/>
  <c r="E14" i="4" l="1"/>
  <c r="E12" i="4" s="1"/>
  <c r="E9" i="4" s="1"/>
  <c r="E8" i="4" s="1"/>
  <c r="D14" i="4"/>
  <c r="D12" i="4" s="1"/>
  <c r="D9" i="4" s="1"/>
  <c r="D8" i="4" s="1"/>
  <c r="F12" i="4"/>
  <c r="F9" i="4" s="1"/>
  <c r="F8" i="4" s="1"/>
</calcChain>
</file>

<file path=xl/sharedStrings.xml><?xml version="1.0" encoding="utf-8"?>
<sst xmlns="http://schemas.openxmlformats.org/spreadsheetml/2006/main" count="288" uniqueCount="229">
  <si>
    <t>Progr/ apakšprogr. Nr.</t>
  </si>
  <si>
    <t>Budžeta resors, 
programma/ apakšprogramma, kurai pieprasīts papildu finansējums</t>
  </si>
  <si>
    <t>Pasākums, kuram nepieciešams papildu finansējums (Īss apraksts)</t>
  </si>
  <si>
    <t>xx.xx.xx</t>
  </si>
  <si>
    <t>II ES POLITIKU INSTRUMENTU UN PĀRĒJĀS ĀRVALSTU FINANŠU PALĪDZĪBAS LĪDZFINANSĒTO PROJEKTU ĪSTENOŠANAI - KOPĀ</t>
  </si>
  <si>
    <t>tajā skaitā</t>
  </si>
  <si>
    <t>Finanšu ministrs</t>
  </si>
  <si>
    <t>Z.Adijāne</t>
  </si>
  <si>
    <t>67095437, Zane.Adijane@fm.gov.lv</t>
  </si>
  <si>
    <t xml:space="preserve">I PAMATFUNKCIJU ĪSTENOŠANAI - KOPĀ </t>
  </si>
  <si>
    <t>11. Ārlietu ministrija</t>
  </si>
  <si>
    <t>01.04.00</t>
  </si>
  <si>
    <t>Diplomātiskās misijas ārvalstīs</t>
  </si>
  <si>
    <t>Informācijas tehnoloģiju iekārtu un programmatūras uzturēšanas izdevumu pārstāvniecībās segšanai</t>
  </si>
  <si>
    <t xml:space="preserve">12. Ekonomikas ministrija </t>
  </si>
  <si>
    <t>24.00.00</t>
  </si>
  <si>
    <t>Statistiskās informācijas nodrošināšana</t>
  </si>
  <si>
    <t>Augstskolu absolventu monitoringam</t>
  </si>
  <si>
    <t>29.05.00</t>
  </si>
  <si>
    <t>Valsts pētījumu programma enerģētikā</t>
  </si>
  <si>
    <t xml:space="preserve">Valsts pētījumu programmai enerģētikā </t>
  </si>
  <si>
    <t>13. Finanšu ministrija</t>
  </si>
  <si>
    <t>33.00.00</t>
  </si>
  <si>
    <t>Valsts ieņēmumu un muitas politikas nodrošināšana</t>
  </si>
  <si>
    <t>VID muitas tehniskā aprīkojuma uzturēšanai</t>
  </si>
  <si>
    <t>VID valsts informācijas un komunikācijas tehnoloģiju sistēmu uzturēšanai</t>
  </si>
  <si>
    <t>24. Valsts kontrole</t>
  </si>
  <si>
    <t>01.00.00</t>
  </si>
  <si>
    <t>Valsts kontrole</t>
  </si>
  <si>
    <t>Informācijas tehnoloģiju risinājumu uzturēšanai</t>
  </si>
  <si>
    <t>05. Tiesībsarga birojs</t>
  </si>
  <si>
    <t>Tiesībsarga birojs</t>
  </si>
  <si>
    <t>2018.gadā uzsāktā prioritārā pasākuma "Nacionālais preventīvais mehānisms" turpināšanai</t>
  </si>
  <si>
    <t>10.00.00</t>
  </si>
  <si>
    <t>16. Zemkopības ministrija</t>
  </si>
  <si>
    <t>20.01.00</t>
  </si>
  <si>
    <t xml:space="preserve">„Pārtikas drošības un veterinārmedicīnas valsts uzraudzība un kontrole” </t>
  </si>
  <si>
    <t>17. Satiksmes ministrija</t>
  </si>
  <si>
    <t>02.00.00</t>
  </si>
  <si>
    <t>Kompensācijas par abonētās preses piegādi un saistību izpildi</t>
  </si>
  <si>
    <t>Abonēto preses izdevumu piegādes radīto zaudējumu kompensācijai</t>
  </si>
  <si>
    <t>06.00.00</t>
  </si>
  <si>
    <t>Elektrotransportlīdzekļu (ETL) uzlādes infrastruktūras uzturēšana</t>
  </si>
  <si>
    <t>Elektrotransportlīdzekļu uzlādes staciju uzturēšanai (plānots uzstādīt 2020.gadā 40 un 2021.gadā 29 uzlādes stacijas)</t>
  </si>
  <si>
    <t>23.00.00</t>
  </si>
  <si>
    <t>Valsts autoceļu fonds</t>
  </si>
  <si>
    <t>Finansējuma palielināšana par pieciem procentiem atbilstoši likuma "Par autoceļiem" Pārejas noteikumu 23.punkta 2.apakšpunktam</t>
  </si>
  <si>
    <t>31.04.00</t>
  </si>
  <si>
    <t>Finansējums dzelzceļa publiskai infrastruktūrai</t>
  </si>
  <si>
    <t xml:space="preserve">Finansējums maksai par dzelzceļa infrastruktūru </t>
  </si>
  <si>
    <t>31.06.00</t>
  </si>
  <si>
    <t>Dotācija zaudējumu segšanai sabiedriskā transporta pakalpojumu sniedzējiem</t>
  </si>
  <si>
    <t>Finansējums zaudējumu segšanai sabiedriskā transporta pakalpojumu sniedzējiem</t>
  </si>
  <si>
    <t>31.07.00</t>
  </si>
  <si>
    <t>Dotācija sabiedriskā transporta pakalpojumu sniedzējiem ar braukšanas maksas atvieglojumiem saistīto zaudējumu segšanai</t>
  </si>
  <si>
    <t>21. Vides aizsardzības un reģionālās attīstības ministrija</t>
  </si>
  <si>
    <t>Papildu nepieciešamais finansējumu 2020.-2022.gadam 13 200 euro apmērā plānoto AS “Latvijas pasts” tarifu pieauguma izdevumu segšanai</t>
  </si>
  <si>
    <t>22.Kultūras ministrija</t>
  </si>
  <si>
    <t>20.00.00</t>
  </si>
  <si>
    <t>Kultūrizglītība</t>
  </si>
  <si>
    <t xml:space="preserve">Lai nodrošinātu bāzes finansējumu augstskolām 100 % apmērā </t>
  </si>
  <si>
    <t>22.10.00.</t>
  </si>
  <si>
    <t>Sabiedrības saliedētības pasākumi</t>
  </si>
  <si>
    <t>Integrācijas pasākumu īstenošanai</t>
  </si>
  <si>
    <t>22.13.00</t>
  </si>
  <si>
    <t>Mediju politikas īstenošana</t>
  </si>
  <si>
    <t>Latvijas mediju politikas pasākumu īstenošanai</t>
  </si>
  <si>
    <t>47. Radio un televīzija</t>
  </si>
  <si>
    <t>Nozares vadība</t>
  </si>
  <si>
    <t>Lai saglabātu finansējumu 2019.gada un iepriekšējo gadu līmenī elektronisko plašsaziņas līdzekļu monitoringa tehniskā risinājuma uz mākoņtehnoloģiju bāzes uzraudzības nodrošināšanai</t>
  </si>
  <si>
    <t>Latvijas Radio programmu veidošana un izplatīšana</t>
  </si>
  <si>
    <t>Lai saglabātu finansējumu sabiedriskā pasūtījuma izpildei 2019.gada un iepriekšējo gadu līmenī un sabiedriskā pasūtījuma izpildei nepieciešamās infrastruktūras uzturēšanai, kā arī nodrošinātu VSIA “Latvijas Radio”  iziešanu no reklāmas tirgus saskaņā ar pieņemtajiem grozījumiem EPLL</t>
  </si>
  <si>
    <t>Latvijas Televīzijas programmu veidošana un izplatīšana</t>
  </si>
  <si>
    <t>Lai saglabātu finansējumu sabiedriskā pasūtījuma izpildei 2019.gada un iepriekšējo gadu līmenī un sabiedriskā pasūtījuma izpildei nepieciešamās infrastruktūras uzturēšanai, kā arī nodrošinātu VSIA “Latvijas Televīzija”  iziešanu no reklāmas tirgus saskaņā ar pieņemtajiem grozījumiem EPLL</t>
  </si>
  <si>
    <t>04.00.00</t>
  </si>
  <si>
    <t>Komerciālās televīzijas un radio</t>
  </si>
  <si>
    <t>Lai saglabātu finansējumu sabiedriskā pasūtījuma izpildei 2019.gada un iepriekšējo gadu līmenī sabiedrības saliedēšanas, nacionālās identitātes un valsts valodas pozīcijas nostiprināšanas pasākumu īstenošanai un bezmaksas zemes apraidē raidošajām komerctelevīzijām , lai visām sabiedrības grupām sniegtu plašu un daudzpusēju informāciju.</t>
  </si>
  <si>
    <t>Bez maksas izplatāmo televīzijas programmu izplatīšana ar zemes raidītājiem</t>
  </si>
  <si>
    <t xml:space="preserve">Lai saskaņā ar pieņemtajiem grozījumiem EPLL NEPLP, slēdzot līgumu ar valsts akciju sabiedrību “Latvijas Valsts radio un televīzijas centrs”, nodrošinātu maksājumus no valsts budžetā paredzētajiem līdzekļiem par galalietotājiem bez maksas izplatāmo programmu sarakstā iekļauto televīzijas programmu izplatīšanu ar zemes raidītājiem, ievērojot komercdarbības atbalsta kontroles normas. </t>
  </si>
  <si>
    <t>03.01.00</t>
  </si>
  <si>
    <t>14. Iekšlietu ministrija</t>
  </si>
  <si>
    <t>07.00.00</t>
  </si>
  <si>
    <t>"Ugunsdrošība, glābšana un civilā aizsardzība</t>
  </si>
  <si>
    <t>3.mērķa “Eiropas teritoriālā sadarbība” projekta “Drošība jūrā Latvijas un Igaunijas piekrastē” ietvaros 2018.gadā iegādāto ūdenslīdēju hidrotērpu tehniskai apkopei</t>
  </si>
  <si>
    <t>Valsts robežsardzes darbība</t>
  </si>
  <si>
    <t>ASV valdības Eiropas Drošības atbalsta fonda (ESAF) FY15 programmas un Iekšlietu ministrijas un Amerikas Savienoto valstu valdības noslēgtā līguma LG – B – UCV ietvaros saņemtā dāvinājuma – 30 kvadraciklu uzturēšanai</t>
  </si>
  <si>
    <t>Jaunās politikas iniciatīvas 2018.-2020.gadam “Latvijas Republikas valsts robežas uzturēšana” ietvaros iegādāto divu traktoru ar papildu ierīcēm uzturēšanai</t>
  </si>
  <si>
    <t>97.00.00</t>
  </si>
  <si>
    <t>Nozaru vadība un politikas plānošana</t>
  </si>
  <si>
    <t>Iemaksām Baltijas jūras valstu padomes Darba grupas cīņai pret cilvēku tirdzniecību (CBSS TF-THB)</t>
  </si>
  <si>
    <t>02.03.00</t>
  </si>
  <si>
    <t>Vienotās sakaru un informācijas sistēmas uzturēšana un vadība</t>
  </si>
  <si>
    <t>2018.-2020.gada prioritārā pasākuma “Iekšlietu resora informācijas un komunikācijas tehnoloģiju infrastruktūras drošības uzlabošana” turpināšanai</t>
  </si>
  <si>
    <t>2019.-2021.gada prioritārā pasākuma “Pasākumu plāna noziedzīgi iegūtu līdzekļu legalizācijas un terorisma finansēšanas novēršanai laika periodam līdz 2019.gada 31.decembrim īstenošana” turpināšanai</t>
  </si>
  <si>
    <t>06.01.00</t>
  </si>
  <si>
    <t>Valsts policija</t>
  </si>
  <si>
    <t>09.00.00</t>
  </si>
  <si>
    <t>Valsts drošības dienesta darbība</t>
  </si>
  <si>
    <t>43.00.00</t>
  </si>
  <si>
    <t>Noziedzīgi iegūtu līdzekļu legalizācijas novēršanas dienesta darbība</t>
  </si>
  <si>
    <t>2019.-2021.gada prioritārā pasākuma “1991.gada barikāžu dalībnieka statusa apliecinošu apliecību izsniegšana un reģistrācija” turpināšanai</t>
  </si>
  <si>
    <t>2019.-2021.gada prioritārā pasākuma “Valsts drošības dienesta darbības prioritāro jomu stiprināšana” turpināšanai</t>
  </si>
  <si>
    <t xml:space="preserve">Degvielas un kurināmā izdevumu segšanai saistībā ar akcīzes nodokļa pieaugumu </t>
  </si>
  <si>
    <t>Ugunsdrošība, glābšana un civilā aizsardzība</t>
  </si>
  <si>
    <t>38.05.00</t>
  </si>
  <si>
    <t>Veselības aprūpe un fiziskā sagatavotība</t>
  </si>
  <si>
    <t>40.02.00</t>
  </si>
  <si>
    <t>Nekustamais īpašums un centralizētais iepirkums</t>
  </si>
  <si>
    <t>42.00.00</t>
  </si>
  <si>
    <t>Iekšējās drošības biroja darbība</t>
  </si>
  <si>
    <t>11.01.00</t>
  </si>
  <si>
    <t>Pilsonības un migrācijas lietu pārvalde</t>
  </si>
  <si>
    <t>Pabalstu izmaksai personām, kurām piešķirts repatrianta statuss</t>
  </si>
  <si>
    <t>Izdevumu, kas saistīti ar sakaru virsnieka Lielbritānijā bērnu pirmsskolas un skolas mācību maksas un darba telpu nomu, segšanai</t>
  </si>
  <si>
    <t>Aizturēto personu ēdināšanai atbilstoši normatīvajos aktos noteiktajām normām</t>
  </si>
  <si>
    <t>Fiziskās apsardzes pakalpojuma objektā Rūdolfa ielā Nr.5, Rīgā nodrošināšanai</t>
  </si>
  <si>
    <t>Valsts robežsardzes transportlīdzekļu remontiem</t>
  </si>
  <si>
    <t>Iekšlietu ministrijas Veselības un sporta centram, kas ir profesionālo sportistu, kas dienē iekšlietu sistēmā, darba devējs, VSAOI iemaksu veikšanai</t>
  </si>
  <si>
    <t>Veselības aprūpes izdevumu kompensācijām Iekšlietu ministrijas sistēmas iestāžu un Ieslodzījuma vietu pārvaldes amatpersonām ar speciālajām dienesta pakāpēm</t>
  </si>
  <si>
    <t>Narkotisko (psihotropo) vielu lietošanas pārbaudes, pieņemot amatpersonas dienestā</t>
  </si>
  <si>
    <t>Sadzīves atkritumu apsaimniekošanas, telpu uzkopšanas un uzturēšanas, un transportlīdzekļu apdrošināšanas izdevumu segšanai</t>
  </si>
  <si>
    <t>Latvijas Republikas valsts pierobežu ceļu uzturēšanai</t>
  </si>
  <si>
    <t>04.03.00.</t>
  </si>
  <si>
    <t>Probācijas īstenošana</t>
  </si>
  <si>
    <t>03.08.00.</t>
  </si>
  <si>
    <t>“Uzturlīdzekļu garantiju fonds”</t>
  </si>
  <si>
    <t>Papildu finansējums no dotācijas no vispārējiem ieņēmumiem, lai nodrošinātu uzturlīdzekļu izmaksu saistībā ar uzturlīdzekļu saņēmēju skaita pieaugumu</t>
  </si>
  <si>
    <t>03.06.00.</t>
  </si>
  <si>
    <t>Zaudējumu atlīdzība nepamatoti aizturētajām, arestētajām un notiesātajām personām</t>
  </si>
  <si>
    <t xml:space="preserve">Zaudējumu atlīdzības nodrošināšana zaudējumu atlīdzību nepamatoti aizturētajām, arestētajām un notiesātajām personām </t>
  </si>
  <si>
    <t>03.05.00.</t>
  </si>
  <si>
    <t>Atlīdzība tiesu izpildītājiem par izpildu darbībām</t>
  </si>
  <si>
    <t>Tieslietu ministrijai no valsts budžeta līdzekļiem jāsedz zvērinātam tiesu izpildītājam izpildu darbību veikšanai nepieciešamie izdevumi un amata atlīdzība izpildu lietā par cietušajam fiziskai personai - nodarītā kaitējuma kompensācijas piedziņu saistībā ar apmierinātu kaitējuma kompensācijas pieteikumu krimināllietā un noziedzīgi iegūtas mantas konfiskāciju, kuras ietvaros vienlaikus sedzama cietušajam nodarītā kaitējuma kompensācija</t>
  </si>
  <si>
    <t>06.01.00.</t>
  </si>
  <si>
    <t>Juridisko personu reģistrācija</t>
  </si>
  <si>
    <t>Papildu finansējuma pieprasījums 2019.gada prioritārā pasākuma “Pasākumu plāna noziedzīgi iegūtu līdzekļu legalizācijas un terorisma finansēšanas novēršanai laika periodam līdz 2019.gada 31.decembrim īstenošana” turpināšanai</t>
  </si>
  <si>
    <t>43.00.00.</t>
  </si>
  <si>
    <t>Satversmes aizsardzība</t>
  </si>
  <si>
    <t>Papildu finansējuma pieprasījums 2019.gada prioritārā pasākuma “Satversmes aizsardzības biroja darbības nodrošināšana (klasificēta informācija)” turpināšanai</t>
  </si>
  <si>
    <t>03.04.00.</t>
  </si>
  <si>
    <t>Tiesu ekspertīžu veikšana</t>
  </si>
  <si>
    <t xml:space="preserve"> Eiropas Biroja krāpšanas apkarošanas (OLAF) finanšu programmas Hercule III finansētā projekta "Valsts tiesu ekspertīžu biroja kapacitātes celšana dokumentu izpētes jomā" ietvaros iegādāto iekārtu uzturēšanai</t>
  </si>
  <si>
    <t>03.01.00.</t>
  </si>
  <si>
    <t xml:space="preserve">Tiesu administrēšana
</t>
  </si>
  <si>
    <t>Eiropas Savienības fondu 2014.-2020. gada plānošanas perioda Darbības programmas "Izaugsme un nodarbinātība" prioritārā virziena "Mazo un vidējo komersantu konkurētspēja" ieguldījuma prioritātes "Investīcijas institucionālajās spējās un efektīvā valsts pārvaldē un publiskajos pakalpojumos valsts, reģionālajā un vietējā līmenī, lai panāktu reformas, labāku regulējumu un labu pārvaldību" Eiropas Sociālā fonda projekta "Justīcija attīstībai" (Nr.3.4.1.0/16/I/001) ietvaros īstenoto aktivitāšu rezultātu uzturēšanai</t>
  </si>
  <si>
    <t>03.07.00.</t>
  </si>
  <si>
    <t xml:space="preserve"> “Uzturlīdzekļu garantiju fonda administrēšana”</t>
  </si>
  <si>
    <t>19. Tieslietu ministrija</t>
  </si>
  <si>
    <r>
      <t>Dalības maksas palielinājumam  dalībai organizācijā "Eiropas forums taisnīguma atjaunošanai (European Forum for Restorative Justice)" no 675</t>
    </r>
    <r>
      <rPr>
        <i/>
        <sz val="10"/>
        <color theme="1"/>
        <rFont val="Times New Roman"/>
        <family val="1"/>
        <charset val="186"/>
      </rPr>
      <t xml:space="preserve"> euro</t>
    </r>
    <r>
      <rPr>
        <sz val="10"/>
        <color theme="1"/>
        <rFont val="Times New Roman"/>
        <family val="1"/>
        <charset val="186"/>
      </rPr>
      <t xml:space="preserve"> uz 900 </t>
    </r>
    <r>
      <rPr>
        <i/>
        <sz val="10"/>
        <color theme="1"/>
        <rFont val="Times New Roman"/>
        <family val="1"/>
        <charset val="186"/>
      </rPr>
      <t>euro</t>
    </r>
    <r>
      <rPr>
        <sz val="10"/>
        <color theme="1"/>
        <rFont val="Times New Roman"/>
        <family val="1"/>
        <charset val="186"/>
      </rPr>
      <t xml:space="preserve"> gadā</t>
    </r>
  </si>
  <si>
    <r>
      <t xml:space="preserve">Līdzekļu pārdale no budžeta apakšprogrammas 03.08.00 “Uzturlīdzekļu garantiju fonds” uz budžeta apakšprogrammu 03.07.00 “Uzturlīdzekļu garantiju fonda administrēšana”  2020. gadam un turpmākajiem gadiem 205 698  </t>
    </r>
    <r>
      <rPr>
        <i/>
        <sz val="10"/>
        <rFont val="Times New Roman"/>
        <family val="1"/>
        <charset val="186"/>
      </rPr>
      <t xml:space="preserve">euro </t>
    </r>
    <r>
      <rPr>
        <sz val="10"/>
        <rFont val="Times New Roman"/>
        <family val="1"/>
        <charset val="186"/>
      </rPr>
      <t>apmērā.</t>
    </r>
  </si>
  <si>
    <t>24.08.00</t>
  </si>
  <si>
    <t>Nacionālo parku darbības nodrošināšana</t>
  </si>
  <si>
    <t>Finansējums pabeigtā projekta Nr. LIFE11 NAT/LV/000371 “Natura 2000 teritoriju nacionālā aizsardzības un apsaimniekošanas programma” sasniegto rezultātu uzturēšanu (aprēķini nosūtīti ar 09.07.2019. vēstuli Nr. 1-132/6591)</t>
  </si>
  <si>
    <t>Izmaiņas starp izdevumu kodiem atbilstoši ekonomiskajām kategorijām 2020.-2022. gadam, samazinot izdevumus precēm un pakalpojumiem 142 750 euro apmērā un attiecīgi palielinot izdevumus atlīdzībai 142 750 euro apmērālai, lai, saskaņā ar līguma izbeigšanu ar Saeimas autobāzi nodrošinātu Vides aizsardzības un reģionālās attīstības ministrijas autotransporta apkalpošanu, sedzot autovadītāju atlīdzības izmaksas, nemainot kopējo valsts pārvaldes amata vietu skaitu</t>
  </si>
  <si>
    <t>Jauna programma</t>
  </si>
  <si>
    <t>Lai nodrošinātu valsts nozīmes interešu izglītības centriem papildus finansējumu pedagogu darba samaksai, saskaņā ar grozījumiem Izglītības likumā 14. panta 24. punktā, kas paredz Ministru kabinetam noteikt valsts nozīmes interešu izglītības iestāžu finansēšanas kārtību.</t>
  </si>
  <si>
    <t>03.13.00</t>
  </si>
  <si>
    <t>Studiju virzienu akreditācija</t>
  </si>
  <si>
    <t xml:space="preserve"> Latvijas akreditācijas aģentūras ikgadējās dalības maksas Eiropas Augstākās izglītības kvalitātes nodrošināšanas reģistrā (EQAR) un Eiropas Augstākās izglītības kvalitātes nodrošināšanas asociācijā (ENQA) segšanai.</t>
  </si>
  <si>
    <t>09.23.00</t>
  </si>
  <si>
    <t>Valsts ilgtermiņa saistības sportā – Dotācija Latvijas Olimpiskajai komitejai (LOK) – valsts galvoto aizdevumu atmaksai</t>
  </si>
  <si>
    <t>Lai nodrošinātu valsts funkciju sporta nozarē izpildi</t>
  </si>
  <si>
    <t>09.21.00</t>
  </si>
  <si>
    <t>Augstas klases sasniegumu sports</t>
  </si>
  <si>
    <t xml:space="preserve">Finansējuma palielināšanai valsts funkciju sporta nozarē izpildes nodrošināšanai nemainīgā līmenī </t>
  </si>
  <si>
    <t xml:space="preserve">879 359 </t>
  </si>
  <si>
    <t>360 754</t>
  </si>
  <si>
    <t xml:space="preserve">Finansējuma palielināšana pedagogu darba samaksas nodrošināšanai </t>
  </si>
  <si>
    <t>18. Labklājības ministrija</t>
  </si>
  <si>
    <t>05.01.00</t>
  </si>
  <si>
    <t>Sociālās rehabilitācijas valsts programmas</t>
  </si>
  <si>
    <t xml:space="preserve">05.03.00 </t>
  </si>
  <si>
    <t>Aprūpe valsts sociālās aprūpes institūcijās</t>
  </si>
  <si>
    <t>KOPĀ</t>
  </si>
  <si>
    <t>05.37.00</t>
  </si>
  <si>
    <t>Sociālās integrācijas valsts aģentūras administrēšana un profesionālās un sociālās rehabilitācijas pakalpojumu nodrošināšana</t>
  </si>
  <si>
    <t>Latvijas pasta tarifu paaugstināšanas rezultātā radušos izdevumu segšana</t>
  </si>
  <si>
    <t>05.62.00</t>
  </si>
  <si>
    <t>Invaliditātes ekspertīžu nodrošināšana</t>
  </si>
  <si>
    <t>07.01.00</t>
  </si>
  <si>
    <t>Nodarbinātības valsts aģentūras darbības nodrošināšana</t>
  </si>
  <si>
    <t>21.01.00</t>
  </si>
  <si>
    <t>Darba tiesisko attiecību un darba apstākļu kontrole un uzraudzība</t>
  </si>
  <si>
    <t>22.01.00</t>
  </si>
  <si>
    <t>Valsts bērnu tiesību aizsardzības inspekcija un bērnu uzticības tālrunis</t>
  </si>
  <si>
    <t>97.01.00</t>
  </si>
  <si>
    <t>Labklājības nozares vadība un politikas plānošana</t>
  </si>
  <si>
    <t>04.05.00</t>
  </si>
  <si>
    <t>Valsts sociālās apdrošināšanas aģentūras speciālais budžets</t>
  </si>
  <si>
    <t xml:space="preserve">63.20.00 </t>
  </si>
  <si>
    <t>Tehniskā palīdzība Eiropas Sociālā fonda (ESF) apgūšanai (2014-2020)</t>
  </si>
  <si>
    <t>Finansējuma piešķiršana 2.10.prioritārā virziena “Tehniskā palīdzība “Eiropas Sociālā fonda atbalsts Kohēzijas politikas fondu ieviešanai un vadībai” projekta Nr.10.1.3.0/18/TP/010 “Horizontālā principa “Vienlīdzīgas iespējas” koordinēšanas funkciju nodrošināšana Labklājības ministrijā (2.kārta)” īstenošanai</t>
  </si>
  <si>
    <t>1.1. Ministriju un citu centrālo valsts iestāžu pieprasījumi</t>
  </si>
  <si>
    <t xml:space="preserve">1.2. Neatkarīgo institūciju papildu pieprasījumi </t>
  </si>
  <si>
    <t>J.Reirs</t>
  </si>
  <si>
    <t>PAVISAM - KOPĀ</t>
  </si>
  <si>
    <r>
      <t xml:space="preserve">Pieprasīts papildu finansējums  izdevumiem, </t>
    </r>
    <r>
      <rPr>
        <b/>
        <i/>
        <sz val="10"/>
        <color theme="1"/>
        <rFont val="Times New Roman"/>
        <family val="1"/>
        <charset val="186"/>
      </rPr>
      <t>euro</t>
    </r>
  </si>
  <si>
    <t>29. Veselības ministrija</t>
  </si>
  <si>
    <t>33.18.00</t>
  </si>
  <si>
    <t>Plānveida stacionāro veselības aprūpes pakalpojumu nodrošināšana</t>
  </si>
  <si>
    <t>2018.gadā uzsāktā prioritārā pasākuma "Ierīces insulīna pastāvīgai ievadīšanai bērniem" īstenošanas turpināšanai</t>
  </si>
  <si>
    <t xml:space="preserve">33.12.00 </t>
  </si>
  <si>
    <t>Reto slimību ārstēšana</t>
  </si>
  <si>
    <t>2019.gadā uzsāktā prioritārā pasākuma “Medikamentu pieejamība reto slimību pacientiem” īstenošanas turpināšanai</t>
  </si>
  <si>
    <t>06.02.00</t>
  </si>
  <si>
    <t>Medicīnas vēstures muzejs</t>
  </si>
  <si>
    <t>Nomas maksas palielinājuma apmaksai</t>
  </si>
  <si>
    <t>39.03.00</t>
  </si>
  <si>
    <t>Asins un asins komponentu nodrošināšana</t>
  </si>
  <si>
    <t>39.04.00</t>
  </si>
  <si>
    <t>Neatliekamā medicīniskā palīdzība</t>
  </si>
  <si>
    <t>39.06.00</t>
  </si>
  <si>
    <t>Tiesu medicīniskā ekspertīze</t>
  </si>
  <si>
    <t>46.01.00</t>
  </si>
  <si>
    <t>Uzraudzība un kontrole</t>
  </si>
  <si>
    <t>46.03.00</t>
  </si>
  <si>
    <t>Slimību profilakses nodrošināšana</t>
  </si>
  <si>
    <t>VSAOI 1%  veselības aprūpes nodrošināšanai rezervētā finansējuma no 74.resora 08.00.00 programmas novirzīšanai VM pamatbudžetam</t>
  </si>
  <si>
    <t>45.01.00</t>
  </si>
  <si>
    <t>Veselības aprūpes finansējuma administrēšana un ekonomiskā novērtēšana</t>
  </si>
  <si>
    <t>1.1.1. valsts pamatbudžetam</t>
  </si>
  <si>
    <t>1.1.2. valsts speciālajam budžetam</t>
  </si>
  <si>
    <t>Apsardzes darbības reģistra izveidei 2021.gadā 363 454 euro apmērā (iekšējā pārdale no apakšprogrammas 40.02.00 uz 02.03.00) un papildu finansējums reģistra uzturēšanai no 2021.gada 54 518 euro apmērā ik gadu atbilstoši likumprojektam “Grozījumi Apsardzes darbības likumā”</t>
  </si>
  <si>
    <t>Līdzekļu pārdale budžeta apakšprogrammas 20.01.00  „Pārtikas drošības un veterinārmedicīnas valsts uzraudzība un kontrole” pasākumu ietvaros 2020. gadam un turpmākajiem gadiem 15 632 euro apmērā  Pārtikas un veterinārajam dienestam piešķirto finansējumu krematorijas Hurikan uzturēšanai novirzot telpu nomas maksas segšanai Saldū un Rēzeknē</t>
  </si>
  <si>
    <t>Valsts finansētā ilgstošās sociālās aprūpes pakalpojuma nodrošināšanai līguminstitūcijās un valsts sociālās aprūpes centros saistībā ar 2017.gada 12.janvārī pieņemtajiem grozījumiem Sociālo pakalpojumu un sociālās palīdzības likumā, kas paredz no 2020.gada 1.janvāra par 5% palielināt valsts sociālās aprūpes centru un līguminstitūciju klientiem pienākošos naudas summu personiskiem izdevumiem</t>
  </si>
  <si>
    <t>Valsts pamatbudžeta un valsts speciālā budžeta bāzē 2020., 2021. un 2022.gadam neiekļauto pasākumu saraksts</t>
  </si>
  <si>
    <t>15. Izglītības un zinātnes ministrija</t>
  </si>
  <si>
    <t xml:space="preserve">5.pielikums
</t>
  </si>
  <si>
    <t>Informatīvajam ziņojumam „Par valsts pamatbudžeta un 
valsts speciālā budžeta bāzi 2020., 2021. un 2022.gadam”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</si>
</sst>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theme="1"/>
      <name val="Arial"/>
      <family val="2"/>
      <charset val="186"/>
    </font>
    <font>
      <b/>
      <sz val="10"/>
      <color theme="1"/>
      <name val="Times New Roman"/>
      <family val="1"/>
      <charset val="186"/>
    </font>
    <font>
      <sz val="10"/>
      <color theme="1"/>
      <name val="Times New Roman"/>
      <family val="1"/>
      <charset val="186"/>
    </font>
    <font>
      <i/>
      <sz val="10"/>
      <color theme="1"/>
      <name val="Times New Roman"/>
      <family val="1"/>
      <charset val="186"/>
    </font>
    <font>
      <sz val="12"/>
      <color theme="1"/>
      <name val="Times New Roman"/>
      <family val="1"/>
      <charset val="186"/>
    </font>
    <font>
      <b/>
      <sz val="12"/>
      <color theme="1"/>
      <name val="Times New Roman"/>
      <family val="1"/>
      <charset val="186"/>
    </font>
    <font>
      <sz val="10"/>
      <name val="Times New Roman"/>
      <family val="1"/>
      <charset val="186"/>
    </font>
    <font>
      <sz val="10"/>
      <color theme="1"/>
      <name val="Times New Roman"/>
      <family val="1"/>
    </font>
    <font>
      <i/>
      <sz val="10"/>
      <name val="Times New Roman"/>
      <family val="1"/>
      <charset val="186"/>
    </font>
    <font>
      <sz val="10"/>
      <name val="Arial"/>
      <family val="2"/>
      <charset val="186"/>
    </font>
    <font>
      <b/>
      <i/>
      <sz val="10"/>
      <color theme="1"/>
      <name val="Times New Roman"/>
      <family val="1"/>
      <charset val="186"/>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0" fontId="1" fillId="0" borderId="0"/>
    <xf numFmtId="0" fontId="10" fillId="0" borderId="0"/>
  </cellStyleXfs>
  <cellXfs count="122">
    <xf numFmtId="0" fontId="0" fillId="0" borderId="0" xfId="0"/>
    <xf numFmtId="3" fontId="3" fillId="0" borderId="0" xfId="1" applyNumberFormat="1" applyFont="1" applyAlignment="1">
      <alignment vertical="top" wrapText="1"/>
    </xf>
    <xf numFmtId="3" fontId="5" fillId="0" borderId="0" xfId="1" applyNumberFormat="1" applyFont="1" applyFill="1" applyAlignment="1">
      <alignment vertical="center" wrapText="1"/>
    </xf>
    <xf numFmtId="0" fontId="3" fillId="0" borderId="2" xfId="1" applyNumberFormat="1" applyFont="1" applyBorder="1" applyAlignment="1">
      <alignment horizontal="left" vertical="top" wrapText="1"/>
    </xf>
    <xf numFmtId="3" fontId="2" fillId="0" borderId="2" xfId="1" applyNumberFormat="1" applyFont="1" applyFill="1" applyBorder="1" applyAlignment="1">
      <alignment horizontal="left" vertical="top" wrapText="1"/>
    </xf>
    <xf numFmtId="3" fontId="3" fillId="0" borderId="2" xfId="1" applyNumberFormat="1" applyFont="1" applyBorder="1" applyAlignment="1">
      <alignment horizontal="left" vertical="top" wrapText="1"/>
    </xf>
    <xf numFmtId="3" fontId="3" fillId="0" borderId="2" xfId="1" applyNumberFormat="1" applyFont="1" applyBorder="1" applyAlignment="1">
      <alignment horizontal="right" vertical="top" wrapText="1"/>
    </xf>
    <xf numFmtId="3" fontId="2" fillId="0" borderId="2" xfId="1" applyNumberFormat="1" applyFont="1" applyFill="1" applyBorder="1" applyAlignment="1">
      <alignment horizontal="right" vertical="top" wrapText="1"/>
    </xf>
    <xf numFmtId="0" fontId="3" fillId="2" borderId="2" xfId="1" applyNumberFormat="1" applyFont="1" applyFill="1" applyBorder="1" applyAlignment="1">
      <alignment horizontal="left" vertical="top" wrapText="1"/>
    </xf>
    <xf numFmtId="3" fontId="2" fillId="2" borderId="2" xfId="1" applyNumberFormat="1" applyFont="1" applyFill="1" applyBorder="1" applyAlignment="1">
      <alignment horizontal="left" vertical="top" wrapText="1"/>
    </xf>
    <xf numFmtId="3" fontId="3" fillId="2" borderId="2" xfId="1" applyNumberFormat="1" applyFont="1" applyFill="1" applyBorder="1" applyAlignment="1">
      <alignment horizontal="left" vertical="top" wrapText="1"/>
    </xf>
    <xf numFmtId="3" fontId="2" fillId="2" borderId="2" xfId="1" applyNumberFormat="1" applyFont="1" applyFill="1" applyBorder="1" applyAlignment="1">
      <alignment horizontal="right" vertical="top" wrapText="1"/>
    </xf>
    <xf numFmtId="3" fontId="3" fillId="0" borderId="0" xfId="1" applyNumberFormat="1" applyFont="1" applyFill="1" applyAlignment="1">
      <alignment vertical="top" wrapText="1"/>
    </xf>
    <xf numFmtId="0" fontId="3" fillId="0" borderId="2" xfId="1" applyNumberFormat="1" applyFont="1" applyFill="1" applyBorder="1" applyAlignment="1">
      <alignment vertical="top" wrapText="1"/>
    </xf>
    <xf numFmtId="3" fontId="3" fillId="0" borderId="2" xfId="1" applyNumberFormat="1" applyFont="1" applyFill="1" applyBorder="1" applyAlignment="1">
      <alignment horizontal="left" vertical="top" wrapText="1"/>
    </xf>
    <xf numFmtId="3" fontId="3" fillId="0" borderId="2" xfId="1" applyNumberFormat="1" applyFont="1" applyFill="1" applyBorder="1" applyAlignment="1">
      <alignment vertical="top" wrapText="1"/>
    </xf>
    <xf numFmtId="3" fontId="3" fillId="3" borderId="2" xfId="1" applyNumberFormat="1" applyFont="1" applyFill="1" applyBorder="1" applyAlignment="1">
      <alignment horizontal="right" vertical="top" wrapText="1"/>
    </xf>
    <xf numFmtId="3" fontId="3" fillId="0" borderId="2" xfId="1" applyNumberFormat="1" applyFont="1" applyFill="1" applyBorder="1" applyAlignment="1">
      <alignment horizontal="right" vertical="top" wrapText="1"/>
    </xf>
    <xf numFmtId="0" fontId="2" fillId="0" borderId="2" xfId="1" applyNumberFormat="1" applyFont="1" applyFill="1" applyBorder="1" applyAlignment="1">
      <alignment vertical="top" wrapText="1"/>
    </xf>
    <xf numFmtId="3" fontId="3" fillId="3" borderId="2" xfId="1" applyNumberFormat="1" applyFont="1" applyFill="1" applyBorder="1" applyAlignment="1">
      <alignment horizontal="left" vertical="top" wrapText="1"/>
    </xf>
    <xf numFmtId="3" fontId="3" fillId="0" borderId="0" xfId="1" applyNumberFormat="1" applyFont="1" applyAlignment="1">
      <alignment horizontal="left" vertical="top" wrapText="1"/>
    </xf>
    <xf numFmtId="3" fontId="3" fillId="0" borderId="0" xfId="1" applyNumberFormat="1" applyFont="1" applyAlignment="1">
      <alignment horizontal="right" vertical="top" wrapText="1"/>
    </xf>
    <xf numFmtId="3" fontId="5" fillId="0" borderId="0" xfId="1" applyNumberFormat="1" applyFont="1" applyAlignment="1">
      <alignment vertical="top" wrapText="1"/>
    </xf>
    <xf numFmtId="3" fontId="5" fillId="0" borderId="2" xfId="1" applyNumberFormat="1" applyFont="1" applyFill="1" applyBorder="1" applyAlignment="1">
      <alignment horizontal="center" vertical="center" wrapText="1"/>
    </xf>
    <xf numFmtId="3" fontId="8" fillId="0" borderId="0" xfId="1" applyNumberFormat="1" applyFont="1" applyAlignment="1">
      <alignment vertical="top" wrapText="1"/>
    </xf>
    <xf numFmtId="3" fontId="3" fillId="0" borderId="0" xfId="1" applyNumberFormat="1" applyFont="1" applyAlignment="1">
      <alignment horizontal="center" vertical="top" wrapText="1"/>
    </xf>
    <xf numFmtId="3" fontId="5" fillId="0" borderId="0" xfId="1" applyNumberFormat="1" applyFont="1" applyAlignment="1">
      <alignment vertical="center" wrapText="1"/>
    </xf>
    <xf numFmtId="0" fontId="5" fillId="0" borderId="4" xfId="1" applyNumberFormat="1" applyFont="1" applyFill="1" applyBorder="1" applyAlignment="1">
      <alignment horizontal="left" vertical="top" wrapText="1"/>
    </xf>
    <xf numFmtId="3" fontId="5" fillId="0" borderId="4" xfId="1" applyNumberFormat="1" applyFont="1" applyFill="1" applyBorder="1" applyAlignment="1">
      <alignment horizontal="left" vertical="top" wrapText="1"/>
    </xf>
    <xf numFmtId="3" fontId="5" fillId="0" borderId="4" xfId="1" applyNumberFormat="1" applyFont="1" applyFill="1" applyBorder="1" applyAlignment="1">
      <alignment horizontal="right" vertical="top" wrapText="1"/>
    </xf>
    <xf numFmtId="3" fontId="6" fillId="0" borderId="4" xfId="1" applyNumberFormat="1" applyFont="1" applyFill="1" applyBorder="1" applyAlignment="1">
      <alignment horizontal="right" vertical="top" wrapText="1"/>
    </xf>
    <xf numFmtId="0" fontId="3" fillId="0" borderId="4" xfId="1" applyNumberFormat="1" applyFont="1" applyFill="1" applyBorder="1" applyAlignment="1">
      <alignment horizontal="left" vertical="top" wrapText="1"/>
    </xf>
    <xf numFmtId="3" fontId="3" fillId="0" borderId="2" xfId="1" applyNumberFormat="1" applyFont="1" applyFill="1" applyBorder="1" applyAlignment="1">
      <alignment horizontal="center" vertical="center" wrapText="1"/>
    </xf>
    <xf numFmtId="3" fontId="3" fillId="0" borderId="4" xfId="1" applyNumberFormat="1" applyFont="1" applyFill="1" applyBorder="1" applyAlignment="1">
      <alignment horizontal="left" vertical="top" wrapText="1"/>
    </xf>
    <xf numFmtId="3" fontId="3" fillId="0" borderId="4" xfId="1" applyNumberFormat="1" applyFont="1" applyFill="1" applyBorder="1" applyAlignment="1">
      <alignment horizontal="right" vertical="top" wrapText="1"/>
    </xf>
    <xf numFmtId="3" fontId="2" fillId="0" borderId="4" xfId="1" applyNumberFormat="1" applyFont="1" applyFill="1" applyBorder="1" applyAlignment="1">
      <alignment horizontal="right" vertical="top" wrapText="1"/>
    </xf>
    <xf numFmtId="49" fontId="3" fillId="0" borderId="2" xfId="1" applyNumberFormat="1" applyFont="1" applyFill="1" applyBorder="1" applyAlignment="1">
      <alignment vertical="top" wrapText="1"/>
    </xf>
    <xf numFmtId="3" fontId="3" fillId="0" borderId="0" xfId="0" applyNumberFormat="1" applyFont="1" applyAlignment="1">
      <alignment vertical="top"/>
    </xf>
    <xf numFmtId="0" fontId="3" fillId="4" borderId="2" xfId="1" applyNumberFormat="1" applyFont="1" applyFill="1" applyBorder="1" applyAlignment="1">
      <alignment horizontal="left" vertical="center" wrapText="1"/>
    </xf>
    <xf numFmtId="3" fontId="2" fillId="4" borderId="2" xfId="1" applyNumberFormat="1" applyFont="1" applyFill="1" applyBorder="1" applyAlignment="1">
      <alignment horizontal="left" vertical="center" wrapText="1"/>
    </xf>
    <xf numFmtId="3" fontId="3" fillId="4" borderId="2" xfId="1" applyNumberFormat="1" applyFont="1" applyFill="1" applyBorder="1" applyAlignment="1">
      <alignment horizontal="left" vertical="center" wrapText="1"/>
    </xf>
    <xf numFmtId="3" fontId="2" fillId="4" borderId="2" xfId="1" applyNumberFormat="1" applyFont="1" applyFill="1" applyBorder="1" applyAlignment="1">
      <alignment horizontal="right" vertical="center" wrapText="1"/>
    </xf>
    <xf numFmtId="3" fontId="3" fillId="0" borderId="0" xfId="1" applyNumberFormat="1" applyFont="1" applyAlignment="1">
      <alignment vertical="center" wrapText="1"/>
    </xf>
    <xf numFmtId="14" fontId="3" fillId="0" borderId="2" xfId="1" quotePrefix="1" applyNumberFormat="1" applyFont="1" applyBorder="1" applyAlignment="1">
      <alignment horizontal="left" vertical="center" wrapText="1"/>
    </xf>
    <xf numFmtId="3" fontId="3" fillId="0" borderId="2" xfId="1" applyNumberFormat="1" applyFont="1" applyFill="1" applyBorder="1" applyAlignment="1">
      <alignment horizontal="left" vertical="center" wrapText="1"/>
    </xf>
    <xf numFmtId="3" fontId="3" fillId="0" borderId="2" xfId="1" applyNumberFormat="1" applyFont="1" applyBorder="1" applyAlignment="1">
      <alignment horizontal="left" vertical="center" wrapText="1"/>
    </xf>
    <xf numFmtId="3" fontId="3" fillId="0" borderId="2" xfId="1" applyNumberFormat="1" applyFont="1" applyBorder="1" applyAlignment="1">
      <alignment horizontal="right" vertical="center" wrapText="1"/>
    </xf>
    <xf numFmtId="0" fontId="3" fillId="2" borderId="2" xfId="1" applyNumberFormat="1" applyFont="1" applyFill="1" applyBorder="1" applyAlignment="1">
      <alignment horizontal="left" vertical="center" wrapText="1"/>
    </xf>
    <xf numFmtId="3" fontId="2" fillId="2" borderId="2" xfId="1" applyNumberFormat="1" applyFont="1" applyFill="1" applyBorder="1" applyAlignment="1">
      <alignment horizontal="left" vertical="center" wrapText="1"/>
    </xf>
    <xf numFmtId="3" fontId="3" fillId="2" borderId="2" xfId="1" applyNumberFormat="1" applyFont="1" applyFill="1" applyBorder="1" applyAlignment="1">
      <alignment horizontal="left" vertical="center" wrapText="1"/>
    </xf>
    <xf numFmtId="3" fontId="2" fillId="2" borderId="2" xfId="1" applyNumberFormat="1" applyFont="1" applyFill="1" applyBorder="1" applyAlignment="1">
      <alignment horizontal="right" vertical="center" wrapText="1"/>
    </xf>
    <xf numFmtId="3" fontId="3" fillId="0" borderId="0" xfId="1" applyNumberFormat="1" applyFont="1" applyFill="1" applyAlignment="1">
      <alignment vertical="center" wrapText="1"/>
    </xf>
    <xf numFmtId="49" fontId="3" fillId="0" borderId="2" xfId="1" applyNumberFormat="1" applyFont="1" applyFill="1" applyBorder="1" applyAlignment="1">
      <alignment vertical="center" wrapText="1"/>
    </xf>
    <xf numFmtId="3" fontId="3" fillId="0" borderId="2" xfId="1" applyNumberFormat="1" applyFont="1" applyFill="1" applyBorder="1" applyAlignment="1">
      <alignment horizontal="right" vertical="center" wrapText="1"/>
    </xf>
    <xf numFmtId="0" fontId="3" fillId="0" borderId="2" xfId="0" applyFont="1" applyBorder="1" applyAlignment="1">
      <alignment vertical="center" wrapText="1"/>
    </xf>
    <xf numFmtId="14" fontId="3" fillId="0" borderId="2" xfId="1" applyNumberFormat="1" applyFont="1" applyFill="1" applyBorder="1" applyAlignment="1">
      <alignment vertical="top" wrapText="1"/>
    </xf>
    <xf numFmtId="0" fontId="3" fillId="2" borderId="3" xfId="1" applyNumberFormat="1" applyFont="1" applyFill="1" applyBorder="1" applyAlignment="1">
      <alignment horizontal="left" vertical="top" wrapText="1"/>
    </xf>
    <xf numFmtId="3" fontId="2" fillId="2" borderId="3" xfId="1" applyNumberFormat="1" applyFont="1" applyFill="1" applyBorder="1" applyAlignment="1">
      <alignment horizontal="left" vertical="top" wrapText="1"/>
    </xf>
    <xf numFmtId="3" fontId="3" fillId="2" borderId="3" xfId="1" applyNumberFormat="1" applyFont="1" applyFill="1" applyBorder="1" applyAlignment="1">
      <alignment horizontal="left" vertical="top" wrapText="1"/>
    </xf>
    <xf numFmtId="3" fontId="2" fillId="2" borderId="3" xfId="1" applyNumberFormat="1" applyFont="1" applyFill="1" applyBorder="1" applyAlignment="1">
      <alignment horizontal="right" vertical="top" wrapText="1"/>
    </xf>
    <xf numFmtId="3" fontId="2" fillId="0" borderId="3" xfId="1" applyNumberFormat="1" applyFont="1" applyFill="1" applyBorder="1" applyAlignment="1">
      <alignment horizontal="right" vertical="top" wrapText="1"/>
    </xf>
    <xf numFmtId="3" fontId="3" fillId="0" borderId="3" xfId="1" applyNumberFormat="1" applyFont="1" applyFill="1" applyBorder="1" applyAlignment="1">
      <alignment vertical="top" wrapText="1"/>
    </xf>
    <xf numFmtId="3" fontId="3" fillId="0" borderId="0" xfId="1" applyNumberFormat="1" applyFont="1" applyFill="1" applyAlignment="1">
      <alignment horizontal="right" vertical="top" wrapText="1"/>
    </xf>
    <xf numFmtId="3" fontId="6" fillId="5" borderId="2" xfId="1" applyNumberFormat="1" applyFont="1" applyFill="1" applyBorder="1" applyAlignment="1">
      <alignment horizontal="left" vertical="center" wrapText="1"/>
    </xf>
    <xf numFmtId="3" fontId="5" fillId="5" borderId="2" xfId="1" applyNumberFormat="1" applyFont="1" applyFill="1" applyBorder="1" applyAlignment="1">
      <alignment horizontal="left" vertical="center" wrapText="1"/>
    </xf>
    <xf numFmtId="3" fontId="6" fillId="5" borderId="2" xfId="1" applyNumberFormat="1" applyFont="1" applyFill="1" applyBorder="1" applyAlignment="1">
      <alignment horizontal="right" vertical="center" wrapText="1"/>
    </xf>
    <xf numFmtId="0" fontId="5" fillId="6" borderId="2" xfId="1" applyNumberFormat="1" applyFont="1" applyFill="1" applyBorder="1" applyAlignment="1">
      <alignment horizontal="left" vertical="center" wrapText="1"/>
    </xf>
    <xf numFmtId="3" fontId="6" fillId="6" borderId="2" xfId="1" applyNumberFormat="1" applyFont="1" applyFill="1" applyBorder="1" applyAlignment="1">
      <alignment horizontal="left" vertical="center" wrapText="1"/>
    </xf>
    <xf numFmtId="3" fontId="5" fillId="6" borderId="2" xfId="1" applyNumberFormat="1" applyFont="1" applyFill="1" applyBorder="1" applyAlignment="1">
      <alignment horizontal="left" vertical="center" wrapText="1"/>
    </xf>
    <xf numFmtId="3" fontId="6" fillId="6" borderId="2" xfId="1" applyNumberFormat="1" applyFont="1" applyFill="1" applyBorder="1" applyAlignment="1">
      <alignment horizontal="right" vertical="center" wrapText="1"/>
    </xf>
    <xf numFmtId="0" fontId="6" fillId="5" borderId="2" xfId="1" applyNumberFormat="1" applyFont="1" applyFill="1" applyBorder="1" applyAlignment="1">
      <alignment horizontal="center" vertical="center" wrapText="1"/>
    </xf>
    <xf numFmtId="0" fontId="6" fillId="6" borderId="2" xfId="1" applyNumberFormat="1" applyFont="1" applyFill="1" applyBorder="1" applyAlignment="1">
      <alignment horizontal="center" vertical="center" wrapText="1"/>
    </xf>
    <xf numFmtId="3" fontId="6" fillId="8" borderId="2" xfId="1" applyNumberFormat="1" applyFont="1" applyFill="1" applyBorder="1" applyAlignment="1">
      <alignment horizontal="left" vertical="center" wrapText="1"/>
    </xf>
    <xf numFmtId="0" fontId="5" fillId="9" borderId="4" xfId="1" applyNumberFormat="1" applyFont="1" applyFill="1" applyBorder="1" applyAlignment="1">
      <alignment horizontal="left" vertical="center" wrapText="1"/>
    </xf>
    <xf numFmtId="3" fontId="6" fillId="9" borderId="4" xfId="1" applyNumberFormat="1" applyFont="1" applyFill="1" applyBorder="1" applyAlignment="1">
      <alignment horizontal="left" vertical="center" wrapText="1"/>
    </xf>
    <xf numFmtId="3" fontId="5" fillId="9" borderId="4" xfId="1" applyNumberFormat="1" applyFont="1" applyFill="1" applyBorder="1" applyAlignment="1">
      <alignment horizontal="left" vertical="center" wrapText="1"/>
    </xf>
    <xf numFmtId="3" fontId="6" fillId="9" borderId="4" xfId="1" applyNumberFormat="1" applyFont="1" applyFill="1" applyBorder="1" applyAlignment="1">
      <alignment horizontal="right" vertical="center" wrapText="1"/>
    </xf>
    <xf numFmtId="0" fontId="5" fillId="7" borderId="2" xfId="0" applyNumberFormat="1" applyFont="1" applyFill="1" applyBorder="1" applyAlignment="1">
      <alignment horizontal="left" vertical="top" wrapText="1"/>
    </xf>
    <xf numFmtId="3" fontId="6" fillId="7" borderId="2" xfId="0" applyNumberFormat="1" applyFont="1" applyFill="1" applyBorder="1" applyAlignment="1">
      <alignment horizontal="left" vertical="top" wrapText="1"/>
    </xf>
    <xf numFmtId="3" fontId="5" fillId="7" borderId="2" xfId="0" applyNumberFormat="1" applyFont="1" applyFill="1" applyBorder="1" applyAlignment="1">
      <alignment horizontal="left" vertical="top" wrapText="1"/>
    </xf>
    <xf numFmtId="3" fontId="6" fillId="7" borderId="2" xfId="0" applyNumberFormat="1" applyFont="1" applyFill="1" applyBorder="1" applyAlignment="1">
      <alignment horizontal="right" vertical="center" wrapText="1"/>
    </xf>
    <xf numFmtId="3" fontId="3" fillId="0" borderId="0" xfId="0" applyNumberFormat="1" applyFont="1" applyFill="1" applyAlignment="1">
      <alignment vertical="top" wrapText="1"/>
    </xf>
    <xf numFmtId="0" fontId="5" fillId="8" borderId="2" xfId="1" applyNumberFormat="1" applyFont="1" applyFill="1" applyBorder="1" applyAlignment="1">
      <alignment horizontal="left" vertical="center" wrapText="1"/>
    </xf>
    <xf numFmtId="3" fontId="5" fillId="8" borderId="2" xfId="1" applyNumberFormat="1" applyFont="1" applyFill="1" applyBorder="1" applyAlignment="1">
      <alignment horizontal="left" vertical="center" wrapText="1"/>
    </xf>
    <xf numFmtId="3" fontId="6" fillId="8" borderId="2" xfId="1" applyNumberFormat="1" applyFont="1" applyFill="1" applyBorder="1" applyAlignment="1">
      <alignment horizontal="right" vertical="center" wrapText="1"/>
    </xf>
    <xf numFmtId="0" fontId="5" fillId="0" borderId="2" xfId="1" applyNumberFormat="1" applyFont="1" applyFill="1" applyBorder="1" applyAlignment="1">
      <alignment horizontal="left" vertical="top" wrapText="1"/>
    </xf>
    <xf numFmtId="3" fontId="5" fillId="0" borderId="2" xfId="1" applyNumberFormat="1" applyFont="1" applyFill="1" applyBorder="1" applyAlignment="1">
      <alignment horizontal="left" vertical="top" wrapText="1"/>
    </xf>
    <xf numFmtId="3" fontId="5" fillId="0" borderId="2" xfId="1" applyNumberFormat="1" applyFont="1" applyFill="1" applyBorder="1" applyAlignment="1">
      <alignment horizontal="right" vertical="top" wrapText="1"/>
    </xf>
    <xf numFmtId="3" fontId="6" fillId="0" borderId="2" xfId="1" applyNumberFormat="1" applyFont="1" applyFill="1" applyBorder="1" applyAlignment="1">
      <alignment horizontal="right" vertical="top" wrapText="1"/>
    </xf>
    <xf numFmtId="1" fontId="2" fillId="0" borderId="2" xfId="1" applyNumberFormat="1" applyFont="1" applyBorder="1" applyAlignment="1">
      <alignment horizontal="center" vertical="center" wrapText="1"/>
    </xf>
    <xf numFmtId="3" fontId="2" fillId="3" borderId="2" xfId="1" applyNumberFormat="1" applyFont="1" applyFill="1" applyBorder="1" applyAlignment="1">
      <alignment horizontal="right" vertical="top" wrapText="1"/>
    </xf>
    <xf numFmtId="3" fontId="2" fillId="0" borderId="0" xfId="1" applyNumberFormat="1" applyFont="1" applyFill="1" applyAlignment="1">
      <alignment vertical="top" wrapText="1"/>
    </xf>
    <xf numFmtId="3" fontId="3" fillId="0" borderId="2" xfId="0" applyNumberFormat="1" applyFont="1" applyBorder="1" applyAlignment="1">
      <alignment vertical="top"/>
    </xf>
    <xf numFmtId="3" fontId="3" fillId="0" borderId="3" xfId="1" applyNumberFormat="1" applyFont="1" applyFill="1" applyBorder="1" applyAlignment="1">
      <alignment horizontal="left" vertical="top" wrapText="1"/>
    </xf>
    <xf numFmtId="3" fontId="3" fillId="0" borderId="2" xfId="0" applyNumberFormat="1" applyFont="1" applyFill="1" applyBorder="1" applyAlignment="1">
      <alignment vertical="top" wrapText="1"/>
    </xf>
    <xf numFmtId="0" fontId="3" fillId="0" borderId="2" xfId="0" applyFont="1" applyBorder="1" applyAlignment="1">
      <alignment vertical="top"/>
    </xf>
    <xf numFmtId="0" fontId="3" fillId="0" borderId="2" xfId="0" applyFont="1" applyBorder="1" applyAlignment="1">
      <alignment vertical="top" wrapText="1"/>
    </xf>
    <xf numFmtId="49" fontId="3" fillId="0" borderId="3" xfId="1" applyNumberFormat="1" applyFont="1" applyFill="1" applyBorder="1" applyAlignment="1">
      <alignment vertical="top" wrapText="1"/>
    </xf>
    <xf numFmtId="0" fontId="3" fillId="0" borderId="3" xfId="0" applyFont="1" applyBorder="1" applyAlignment="1">
      <alignment vertical="top" wrapText="1"/>
    </xf>
    <xf numFmtId="3" fontId="3" fillId="0" borderId="3" xfId="1" applyNumberFormat="1" applyFont="1" applyFill="1" applyBorder="1" applyAlignment="1">
      <alignment horizontal="right" vertical="top" wrapText="1"/>
    </xf>
    <xf numFmtId="3" fontId="5" fillId="0" borderId="0" xfId="1" applyNumberFormat="1" applyFont="1" applyAlignment="1">
      <alignment horizontal="left" vertical="top" wrapText="1"/>
    </xf>
    <xf numFmtId="3" fontId="5" fillId="0" borderId="0" xfId="1" applyNumberFormat="1" applyFont="1" applyAlignment="1">
      <alignment horizontal="center" vertical="top" wrapText="1"/>
    </xf>
    <xf numFmtId="3" fontId="3" fillId="0" borderId="0" xfId="1" applyNumberFormat="1" applyFont="1" applyAlignment="1">
      <alignment horizontal="right" vertical="top" wrapText="1"/>
    </xf>
    <xf numFmtId="3" fontId="3" fillId="0" borderId="3" xfId="1" applyNumberFormat="1" applyFont="1" applyFill="1" applyBorder="1" applyAlignment="1">
      <alignment horizontal="left" vertical="top"/>
    </xf>
    <xf numFmtId="3" fontId="3" fillId="0" borderId="5" xfId="1" applyNumberFormat="1" applyFont="1" applyFill="1" applyBorder="1" applyAlignment="1">
      <alignment horizontal="left" vertical="top"/>
    </xf>
    <xf numFmtId="3" fontId="3" fillId="0" borderId="4" xfId="1" applyNumberFormat="1" applyFont="1" applyFill="1" applyBorder="1" applyAlignment="1">
      <alignment horizontal="left" vertical="top"/>
    </xf>
    <xf numFmtId="3" fontId="2" fillId="0" borderId="6" xfId="1" applyNumberFormat="1" applyFont="1" applyFill="1" applyBorder="1" applyAlignment="1">
      <alignment horizontal="right" vertical="top" wrapText="1"/>
    </xf>
    <xf numFmtId="3" fontId="2" fillId="0" borderId="7" xfId="1" applyNumberFormat="1" applyFont="1" applyFill="1" applyBorder="1" applyAlignment="1">
      <alignment horizontal="right" vertical="top" wrapText="1"/>
    </xf>
    <xf numFmtId="3" fontId="2" fillId="0" borderId="8" xfId="1" applyNumberFormat="1" applyFont="1" applyFill="1" applyBorder="1" applyAlignment="1">
      <alignment horizontal="right" vertical="top" wrapText="1"/>
    </xf>
    <xf numFmtId="3" fontId="3" fillId="0" borderId="3" xfId="1" applyNumberFormat="1" applyFont="1" applyFill="1" applyBorder="1" applyAlignment="1">
      <alignment horizontal="left" vertical="top" wrapText="1"/>
    </xf>
    <xf numFmtId="3" fontId="3" fillId="0" borderId="4" xfId="1" applyNumberFormat="1" applyFont="1" applyFill="1" applyBorder="1" applyAlignment="1">
      <alignment horizontal="left" vertical="top" wrapText="1"/>
    </xf>
    <xf numFmtId="3" fontId="6" fillId="0" borderId="0" xfId="1" applyNumberFormat="1" applyFont="1" applyAlignment="1">
      <alignment horizontal="center" vertical="top" wrapText="1"/>
    </xf>
    <xf numFmtId="0" fontId="2" fillId="0" borderId="1" xfId="1" applyNumberFormat="1" applyFont="1" applyBorder="1" applyAlignment="1">
      <alignment horizontal="center" vertical="center" wrapText="1"/>
    </xf>
    <xf numFmtId="0" fontId="2" fillId="0" borderId="2" xfId="1" applyNumberFormat="1" applyFont="1" applyBorder="1" applyAlignment="1">
      <alignment horizontal="center" vertical="center" wrapText="1"/>
    </xf>
    <xf numFmtId="3" fontId="2" fillId="0" borderId="1" xfId="1" applyNumberFormat="1" applyFont="1" applyBorder="1" applyAlignment="1">
      <alignment horizontal="center" vertical="center" wrapText="1"/>
    </xf>
    <xf numFmtId="3" fontId="2" fillId="0" borderId="2" xfId="1" applyNumberFormat="1" applyFont="1" applyBorder="1" applyAlignment="1">
      <alignment horizontal="center" vertical="center" wrapText="1"/>
    </xf>
    <xf numFmtId="3" fontId="2" fillId="0" borderId="9" xfId="1" applyNumberFormat="1" applyFont="1" applyBorder="1" applyAlignment="1">
      <alignment horizontal="center" vertical="center" wrapText="1"/>
    </xf>
    <xf numFmtId="3" fontId="2" fillId="0" borderId="10" xfId="1" applyNumberFormat="1" applyFont="1" applyBorder="1" applyAlignment="1">
      <alignment horizontal="center" vertical="center" wrapText="1"/>
    </xf>
    <xf numFmtId="3" fontId="2" fillId="0" borderId="11" xfId="1" applyNumberFormat="1" applyFont="1" applyBorder="1" applyAlignment="1">
      <alignment horizontal="center" vertical="center" wrapText="1"/>
    </xf>
    <xf numFmtId="3" fontId="3" fillId="0" borderId="5" xfId="1" applyNumberFormat="1" applyFont="1" applyFill="1" applyBorder="1" applyAlignment="1">
      <alignment horizontal="left" vertical="top" wrapText="1"/>
    </xf>
    <xf numFmtId="3" fontId="3" fillId="0" borderId="3" xfId="1" applyNumberFormat="1" applyFont="1" applyFill="1" applyBorder="1" applyAlignment="1">
      <alignment vertical="top" wrapText="1"/>
    </xf>
    <xf numFmtId="3" fontId="3" fillId="0" borderId="4" xfId="1" applyNumberFormat="1" applyFont="1" applyFill="1" applyBorder="1" applyAlignment="1">
      <alignment vertical="top" wrapText="1"/>
    </xf>
  </cellXfs>
  <cellStyles count="3">
    <cellStyle name="Normal" xfId="0" builtinId="0"/>
    <cellStyle name="Normal 2" xfId="1"/>
    <cellStyle name="Normal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64"/>
  <sheetViews>
    <sheetView tabSelected="1" zoomScale="115" zoomScaleNormal="115" workbookViewId="0">
      <pane xSplit="1" ySplit="7" topLeftCell="B8" activePane="bottomRight" state="frozen"/>
      <selection pane="topRight" activeCell="B1" sqref="B1"/>
      <selection pane="bottomLeft" activeCell="A7" sqref="A7"/>
      <selection pane="bottomRight" activeCell="C2" sqref="C2:F2"/>
    </sheetView>
  </sheetViews>
  <sheetFormatPr defaultColWidth="9.140625" defaultRowHeight="12.75" x14ac:dyDescent="0.25"/>
  <cols>
    <col min="1" max="1" width="10.28515625" style="20" customWidth="1"/>
    <col min="2" max="2" width="35.42578125" style="20" customWidth="1"/>
    <col min="3" max="3" width="38.5703125" style="20" customWidth="1"/>
    <col min="4" max="6" width="13.42578125" style="21" customWidth="1"/>
    <col min="7" max="16384" width="9.140625" style="1"/>
  </cols>
  <sheetData>
    <row r="1" spans="1:6" x14ac:dyDescent="0.25">
      <c r="C1" s="102" t="s">
        <v>227</v>
      </c>
      <c r="D1" s="102"/>
      <c r="E1" s="102"/>
      <c r="F1" s="102"/>
    </row>
    <row r="2" spans="1:6" ht="30.75" customHeight="1" x14ac:dyDescent="0.25">
      <c r="C2" s="102" t="s">
        <v>228</v>
      </c>
      <c r="D2" s="102"/>
      <c r="E2" s="102"/>
      <c r="F2" s="102"/>
    </row>
    <row r="4" spans="1:6" ht="15.75" x14ac:dyDescent="0.25">
      <c r="A4" s="111" t="s">
        <v>225</v>
      </c>
      <c r="B4" s="111"/>
      <c r="C4" s="111"/>
      <c r="D4" s="111"/>
      <c r="E4" s="111"/>
      <c r="F4" s="111"/>
    </row>
    <row r="5" spans="1:6" x14ac:dyDescent="0.25">
      <c r="F5" s="25"/>
    </row>
    <row r="6" spans="1:6" ht="20.25" customHeight="1" x14ac:dyDescent="0.25">
      <c r="A6" s="112" t="s">
        <v>0</v>
      </c>
      <c r="B6" s="114" t="s">
        <v>1</v>
      </c>
      <c r="C6" s="114" t="s">
        <v>2</v>
      </c>
      <c r="D6" s="116" t="s">
        <v>196</v>
      </c>
      <c r="E6" s="117"/>
      <c r="F6" s="118"/>
    </row>
    <row r="7" spans="1:6" ht="25.5" customHeight="1" x14ac:dyDescent="0.25">
      <c r="A7" s="113"/>
      <c r="B7" s="115"/>
      <c r="C7" s="115"/>
      <c r="D7" s="89">
        <v>2020</v>
      </c>
      <c r="E7" s="89">
        <v>2021</v>
      </c>
      <c r="F7" s="89">
        <v>2022</v>
      </c>
    </row>
    <row r="8" spans="1:6" s="81" customFormat="1" ht="15.75" x14ac:dyDescent="0.25">
      <c r="A8" s="77"/>
      <c r="B8" s="78" t="s">
        <v>195</v>
      </c>
      <c r="C8" s="79"/>
      <c r="D8" s="80">
        <f>D9+D146</f>
        <v>95433352</v>
      </c>
      <c r="E8" s="80">
        <f>E9+E146</f>
        <v>84047571</v>
      </c>
      <c r="F8" s="80">
        <f>F9+F146</f>
        <v>82322052</v>
      </c>
    </row>
    <row r="9" spans="1:6" s="26" customFormat="1" ht="31.5" x14ac:dyDescent="0.25">
      <c r="A9" s="82"/>
      <c r="B9" s="72" t="s">
        <v>9</v>
      </c>
      <c r="C9" s="83"/>
      <c r="D9" s="84">
        <f>D12+D131</f>
        <v>95379061</v>
      </c>
      <c r="E9" s="84">
        <f>E12+E131</f>
        <v>84047571</v>
      </c>
      <c r="F9" s="84">
        <f>F12+F131</f>
        <v>82322052</v>
      </c>
    </row>
    <row r="10" spans="1:6" s="22" customFormat="1" ht="15.75" x14ac:dyDescent="0.25">
      <c r="A10" s="85"/>
      <c r="B10" s="23" t="s">
        <v>5</v>
      </c>
      <c r="C10" s="86"/>
      <c r="D10" s="87"/>
      <c r="E10" s="88"/>
      <c r="F10" s="87"/>
    </row>
    <row r="11" spans="1:6" x14ac:dyDescent="0.25">
      <c r="A11" s="31"/>
      <c r="B11" s="32"/>
      <c r="C11" s="33"/>
      <c r="D11" s="34"/>
      <c r="E11" s="35"/>
      <c r="F11" s="34"/>
    </row>
    <row r="12" spans="1:6" s="2" customFormat="1" ht="31.5" x14ac:dyDescent="0.25">
      <c r="A12" s="71"/>
      <c r="B12" s="67" t="s">
        <v>192</v>
      </c>
      <c r="C12" s="68"/>
      <c r="D12" s="69">
        <f>D14+D126</f>
        <v>85523669</v>
      </c>
      <c r="E12" s="69">
        <f>E14+E126</f>
        <v>67261909</v>
      </c>
      <c r="F12" s="69">
        <f>F14+F126</f>
        <v>63194106</v>
      </c>
    </row>
    <row r="13" spans="1:6" s="22" customFormat="1" ht="15.75" x14ac:dyDescent="0.25">
      <c r="A13" s="27"/>
      <c r="B13" s="23" t="s">
        <v>5</v>
      </c>
      <c r="C13" s="28"/>
      <c r="D13" s="29"/>
      <c r="E13" s="30"/>
      <c r="F13" s="29"/>
    </row>
    <row r="14" spans="1:6" s="2" customFormat="1" ht="15.75" x14ac:dyDescent="0.25">
      <c r="A14" s="70"/>
      <c r="B14" s="63" t="s">
        <v>220</v>
      </c>
      <c r="C14" s="64"/>
      <c r="D14" s="65">
        <f>D16+D19+D23+D27+D60+D70+D78+D90+D101+D106+D111</f>
        <v>85468108</v>
      </c>
      <c r="E14" s="65">
        <f t="shared" ref="E14:F14" si="0">E16+E19+E23+E27+E60+E70+E78+E90+E101+E106+E111</f>
        <v>67206348</v>
      </c>
      <c r="F14" s="65">
        <f t="shared" si="0"/>
        <v>63138545</v>
      </c>
    </row>
    <row r="15" spans="1:6" x14ac:dyDescent="0.25">
      <c r="A15" s="3"/>
      <c r="B15" s="4"/>
      <c r="C15" s="5"/>
      <c r="D15" s="6"/>
      <c r="E15" s="7"/>
      <c r="F15" s="6"/>
    </row>
    <row r="16" spans="1:6" s="12" customFormat="1" x14ac:dyDescent="0.25">
      <c r="A16" s="8"/>
      <c r="B16" s="9" t="s">
        <v>10</v>
      </c>
      <c r="C16" s="10"/>
      <c r="D16" s="11">
        <f t="shared" ref="D16:F16" si="1">D17</f>
        <v>349489</v>
      </c>
      <c r="E16" s="11">
        <f t="shared" si="1"/>
        <v>349489</v>
      </c>
      <c r="F16" s="11">
        <f t="shared" si="1"/>
        <v>349489</v>
      </c>
    </row>
    <row r="17" spans="1:6" s="12" customFormat="1" ht="29.25" customHeight="1" x14ac:dyDescent="0.25">
      <c r="A17" s="36" t="s">
        <v>11</v>
      </c>
      <c r="B17" s="14" t="s">
        <v>12</v>
      </c>
      <c r="C17" s="15" t="s">
        <v>13</v>
      </c>
      <c r="D17" s="92">
        <v>349489</v>
      </c>
      <c r="E17" s="16">
        <v>349489</v>
      </c>
      <c r="F17" s="16">
        <v>349489</v>
      </c>
    </row>
    <row r="18" spans="1:6" s="12" customFormat="1" x14ac:dyDescent="0.25">
      <c r="A18" s="36"/>
      <c r="B18" s="14"/>
      <c r="C18" s="15"/>
      <c r="D18" s="37"/>
      <c r="E18" s="16"/>
      <c r="F18" s="16"/>
    </row>
    <row r="19" spans="1:6" s="12" customFormat="1" x14ac:dyDescent="0.25">
      <c r="A19" s="8"/>
      <c r="B19" s="9" t="s">
        <v>14</v>
      </c>
      <c r="C19" s="10"/>
      <c r="D19" s="11">
        <f t="shared" ref="D19:F19" si="2">D20+D21</f>
        <v>29954</v>
      </c>
      <c r="E19" s="11">
        <f t="shared" si="2"/>
        <v>2029954</v>
      </c>
      <c r="F19" s="11">
        <f t="shared" si="2"/>
        <v>2029954</v>
      </c>
    </row>
    <row r="20" spans="1:6" s="12" customFormat="1" x14ac:dyDescent="0.25">
      <c r="A20" s="13" t="s">
        <v>15</v>
      </c>
      <c r="B20" s="14" t="s">
        <v>16</v>
      </c>
      <c r="C20" s="19" t="s">
        <v>17</v>
      </c>
      <c r="D20" s="16">
        <v>29954</v>
      </c>
      <c r="E20" s="16">
        <v>29954</v>
      </c>
      <c r="F20" s="16">
        <v>29954</v>
      </c>
    </row>
    <row r="21" spans="1:6" s="12" customFormat="1" x14ac:dyDescent="0.25">
      <c r="A21" s="36" t="s">
        <v>18</v>
      </c>
      <c r="B21" s="14" t="s">
        <v>19</v>
      </c>
      <c r="C21" s="15" t="s">
        <v>20</v>
      </c>
      <c r="D21" s="16"/>
      <c r="E21" s="16">
        <v>2000000</v>
      </c>
      <c r="F21" s="16">
        <v>2000000</v>
      </c>
    </row>
    <row r="22" spans="1:6" s="12" customFormat="1" x14ac:dyDescent="0.25">
      <c r="A22" s="13"/>
      <c r="B22" s="14"/>
      <c r="C22" s="15"/>
      <c r="D22" s="16"/>
      <c r="E22" s="16"/>
      <c r="F22" s="16"/>
    </row>
    <row r="23" spans="1:6" s="12" customFormat="1" x14ac:dyDescent="0.25">
      <c r="A23" s="8"/>
      <c r="B23" s="9" t="s">
        <v>21</v>
      </c>
      <c r="C23" s="10"/>
      <c r="D23" s="11">
        <f t="shared" ref="D23:F23" si="3">D24+D25</f>
        <v>333894</v>
      </c>
      <c r="E23" s="11">
        <f t="shared" si="3"/>
        <v>337808</v>
      </c>
      <c r="F23" s="11">
        <f t="shared" si="3"/>
        <v>337091</v>
      </c>
    </row>
    <row r="24" spans="1:6" ht="25.5" x14ac:dyDescent="0.25">
      <c r="A24" s="13" t="s">
        <v>22</v>
      </c>
      <c r="B24" s="14" t="s">
        <v>23</v>
      </c>
      <c r="C24" s="19" t="s">
        <v>24</v>
      </c>
      <c r="D24" s="16">
        <v>205575</v>
      </c>
      <c r="E24" s="16">
        <v>194025</v>
      </c>
      <c r="F24" s="16">
        <v>177463</v>
      </c>
    </row>
    <row r="25" spans="1:6" ht="25.5" x14ac:dyDescent="0.25">
      <c r="A25" s="13" t="s">
        <v>22</v>
      </c>
      <c r="B25" s="14" t="s">
        <v>23</v>
      </c>
      <c r="C25" s="15" t="s">
        <v>25</v>
      </c>
      <c r="D25" s="16">
        <v>128319</v>
      </c>
      <c r="E25" s="16">
        <v>143783</v>
      </c>
      <c r="F25" s="16">
        <v>159628</v>
      </c>
    </row>
    <row r="26" spans="1:6" x14ac:dyDescent="0.25">
      <c r="A26" s="13"/>
      <c r="B26" s="14"/>
      <c r="C26" s="15"/>
      <c r="D26" s="16"/>
      <c r="E26" s="16"/>
      <c r="F26" s="16"/>
    </row>
    <row r="27" spans="1:6" s="12" customFormat="1" x14ac:dyDescent="0.25">
      <c r="A27" s="8"/>
      <c r="B27" s="9" t="s">
        <v>80</v>
      </c>
      <c r="C27" s="10"/>
      <c r="D27" s="11">
        <f>SUM(D28:D32)+D37+D38+D39+D47+SUM(D48:D59)</f>
        <v>6687388</v>
      </c>
      <c r="E27" s="11">
        <f t="shared" ref="E27:F27" si="4">SUM(E28:E32)+E37+E38+E39+E47+SUM(E48:E59)</f>
        <v>6940773</v>
      </c>
      <c r="F27" s="11">
        <f t="shared" si="4"/>
        <v>5744204</v>
      </c>
    </row>
    <row r="28" spans="1:6" s="12" customFormat="1" ht="51" x14ac:dyDescent="0.25">
      <c r="A28" s="13" t="s">
        <v>81</v>
      </c>
      <c r="B28" s="14" t="s">
        <v>82</v>
      </c>
      <c r="C28" s="15" t="s">
        <v>83</v>
      </c>
      <c r="D28" s="16">
        <v>2343</v>
      </c>
      <c r="E28" s="16">
        <v>2343</v>
      </c>
      <c r="F28" s="16">
        <v>2343</v>
      </c>
    </row>
    <row r="29" spans="1:6" s="12" customFormat="1" ht="76.5" x14ac:dyDescent="0.25">
      <c r="A29" s="13" t="s">
        <v>33</v>
      </c>
      <c r="B29" s="14" t="s">
        <v>84</v>
      </c>
      <c r="C29" s="15" t="s">
        <v>85</v>
      </c>
      <c r="D29" s="16">
        <v>21600</v>
      </c>
      <c r="E29" s="16">
        <v>21600</v>
      </c>
      <c r="F29" s="16">
        <v>21600</v>
      </c>
    </row>
    <row r="30" spans="1:6" s="12" customFormat="1" ht="51" x14ac:dyDescent="0.25">
      <c r="A30" s="13" t="s">
        <v>33</v>
      </c>
      <c r="B30" s="14" t="s">
        <v>84</v>
      </c>
      <c r="C30" s="15" t="s">
        <v>86</v>
      </c>
      <c r="D30" s="16">
        <v>18630</v>
      </c>
      <c r="E30" s="16">
        <v>18630</v>
      </c>
      <c r="F30" s="16">
        <v>18630</v>
      </c>
    </row>
    <row r="31" spans="1:6" s="12" customFormat="1" ht="38.25" x14ac:dyDescent="0.25">
      <c r="A31" s="13" t="s">
        <v>87</v>
      </c>
      <c r="B31" s="14" t="s">
        <v>88</v>
      </c>
      <c r="C31" s="15" t="s">
        <v>89</v>
      </c>
      <c r="D31" s="16">
        <v>2835</v>
      </c>
      <c r="E31" s="16">
        <v>2835</v>
      </c>
      <c r="F31" s="16">
        <v>2835</v>
      </c>
    </row>
    <row r="32" spans="1:6" s="12" customFormat="1" ht="51" x14ac:dyDescent="0.25">
      <c r="A32" s="36" t="s">
        <v>90</v>
      </c>
      <c r="B32" s="14" t="s">
        <v>91</v>
      </c>
      <c r="C32" s="15" t="s">
        <v>92</v>
      </c>
      <c r="D32" s="16"/>
      <c r="E32" s="16">
        <v>471827</v>
      </c>
      <c r="F32" s="16">
        <v>471827</v>
      </c>
    </row>
    <row r="33" spans="1:6" s="12" customFormat="1" ht="25.5" x14ac:dyDescent="0.25">
      <c r="A33" s="36" t="s">
        <v>90</v>
      </c>
      <c r="B33" s="14" t="s">
        <v>91</v>
      </c>
      <c r="C33" s="109" t="s">
        <v>93</v>
      </c>
      <c r="D33" s="16">
        <v>164325</v>
      </c>
      <c r="E33" s="16">
        <v>316007</v>
      </c>
      <c r="F33" s="16">
        <v>13398</v>
      </c>
    </row>
    <row r="34" spans="1:6" s="12" customFormat="1" x14ac:dyDescent="0.25">
      <c r="A34" s="36" t="s">
        <v>94</v>
      </c>
      <c r="B34" s="14" t="s">
        <v>95</v>
      </c>
      <c r="C34" s="119"/>
      <c r="D34" s="16">
        <v>20317</v>
      </c>
      <c r="E34" s="16">
        <v>20317</v>
      </c>
      <c r="F34" s="16">
        <v>20317</v>
      </c>
    </row>
    <row r="35" spans="1:6" s="12" customFormat="1" x14ac:dyDescent="0.25">
      <c r="A35" s="36" t="s">
        <v>96</v>
      </c>
      <c r="B35" s="14" t="s">
        <v>97</v>
      </c>
      <c r="C35" s="119"/>
      <c r="D35" s="16">
        <v>19994</v>
      </c>
      <c r="E35" s="16">
        <v>19994</v>
      </c>
      <c r="F35" s="16">
        <v>19994</v>
      </c>
    </row>
    <row r="36" spans="1:6" s="12" customFormat="1" ht="25.5" x14ac:dyDescent="0.25">
      <c r="A36" s="36" t="s">
        <v>98</v>
      </c>
      <c r="B36" s="14" t="s">
        <v>99</v>
      </c>
      <c r="C36" s="110"/>
      <c r="D36" s="16">
        <v>1787293</v>
      </c>
      <c r="E36" s="16">
        <v>1400413</v>
      </c>
      <c r="F36" s="16">
        <v>545000</v>
      </c>
    </row>
    <row r="37" spans="1:6" s="12" customFormat="1" x14ac:dyDescent="0.25">
      <c r="A37" s="106" t="s">
        <v>173</v>
      </c>
      <c r="B37" s="107"/>
      <c r="C37" s="108"/>
      <c r="D37" s="90">
        <f>SUM(D33:D36)</f>
        <v>1991929</v>
      </c>
      <c r="E37" s="90">
        <f t="shared" ref="E37:F37" si="5">SUM(E33:E36)</f>
        <v>1756731</v>
      </c>
      <c r="F37" s="90">
        <f t="shared" si="5"/>
        <v>598709</v>
      </c>
    </row>
    <row r="38" spans="1:6" s="12" customFormat="1" ht="38.25" x14ac:dyDescent="0.25">
      <c r="A38" s="36" t="s">
        <v>87</v>
      </c>
      <c r="B38" s="14" t="s">
        <v>88</v>
      </c>
      <c r="C38" s="15" t="s">
        <v>100</v>
      </c>
      <c r="D38" s="16">
        <v>72436</v>
      </c>
      <c r="E38" s="16">
        <v>71565</v>
      </c>
      <c r="F38" s="16">
        <v>33018</v>
      </c>
    </row>
    <row r="39" spans="1:6" s="12" customFormat="1" ht="38.25" x14ac:dyDescent="0.25">
      <c r="A39" s="36" t="s">
        <v>96</v>
      </c>
      <c r="B39" s="14" t="s">
        <v>97</v>
      </c>
      <c r="C39" s="15" t="s">
        <v>101</v>
      </c>
      <c r="D39" s="16">
        <v>165946</v>
      </c>
      <c r="E39" s="16">
        <v>129055</v>
      </c>
      <c r="F39" s="16">
        <v>129055</v>
      </c>
    </row>
    <row r="40" spans="1:6" s="12" customFormat="1" x14ac:dyDescent="0.25">
      <c r="A40" s="36" t="s">
        <v>94</v>
      </c>
      <c r="B40" s="14" t="s">
        <v>95</v>
      </c>
      <c r="C40" s="109" t="s">
        <v>102</v>
      </c>
      <c r="D40" s="16">
        <v>937580</v>
      </c>
      <c r="E40" s="16">
        <v>937580</v>
      </c>
      <c r="F40" s="16">
        <v>937580</v>
      </c>
    </row>
    <row r="41" spans="1:6" s="12" customFormat="1" ht="25.5" x14ac:dyDescent="0.25">
      <c r="A41" s="36" t="s">
        <v>81</v>
      </c>
      <c r="B41" s="14" t="s">
        <v>103</v>
      </c>
      <c r="C41" s="119"/>
      <c r="D41" s="16">
        <v>206626</v>
      </c>
      <c r="E41" s="16">
        <v>206626</v>
      </c>
      <c r="F41" s="16">
        <v>206626</v>
      </c>
    </row>
    <row r="42" spans="1:6" s="12" customFormat="1" x14ac:dyDescent="0.25">
      <c r="A42" s="36" t="s">
        <v>96</v>
      </c>
      <c r="B42" s="14" t="s">
        <v>97</v>
      </c>
      <c r="C42" s="119"/>
      <c r="D42" s="16">
        <v>38431</v>
      </c>
      <c r="E42" s="16">
        <v>38431</v>
      </c>
      <c r="F42" s="16">
        <v>38431</v>
      </c>
    </row>
    <row r="43" spans="1:6" s="12" customFormat="1" x14ac:dyDescent="0.25">
      <c r="A43" s="36" t="s">
        <v>33</v>
      </c>
      <c r="B43" s="14" t="s">
        <v>84</v>
      </c>
      <c r="C43" s="119"/>
      <c r="D43" s="16">
        <v>294942</v>
      </c>
      <c r="E43" s="16">
        <v>294942</v>
      </c>
      <c r="F43" s="16">
        <v>294942</v>
      </c>
    </row>
    <row r="44" spans="1:6" s="12" customFormat="1" x14ac:dyDescent="0.25">
      <c r="A44" s="36" t="s">
        <v>104</v>
      </c>
      <c r="B44" s="14" t="s">
        <v>105</v>
      </c>
      <c r="C44" s="119"/>
      <c r="D44" s="16">
        <v>1683</v>
      </c>
      <c r="E44" s="16">
        <v>1683</v>
      </c>
      <c r="F44" s="16">
        <v>1683</v>
      </c>
    </row>
    <row r="45" spans="1:6" s="12" customFormat="1" ht="25.5" x14ac:dyDescent="0.25">
      <c r="A45" s="36" t="s">
        <v>106</v>
      </c>
      <c r="B45" s="14" t="s">
        <v>107</v>
      </c>
      <c r="C45" s="119"/>
      <c r="D45" s="16">
        <v>169821</v>
      </c>
      <c r="E45" s="16">
        <v>169821</v>
      </c>
      <c r="F45" s="16">
        <v>169821</v>
      </c>
    </row>
    <row r="46" spans="1:6" s="12" customFormat="1" x14ac:dyDescent="0.25">
      <c r="A46" s="36" t="s">
        <v>108</v>
      </c>
      <c r="B46" s="14" t="s">
        <v>109</v>
      </c>
      <c r="C46" s="110"/>
      <c r="D46" s="16">
        <v>16402</v>
      </c>
      <c r="E46" s="16">
        <v>16402</v>
      </c>
      <c r="F46" s="16">
        <v>16402</v>
      </c>
    </row>
    <row r="47" spans="1:6" s="12" customFormat="1" x14ac:dyDescent="0.25">
      <c r="A47" s="106" t="s">
        <v>173</v>
      </c>
      <c r="B47" s="107"/>
      <c r="C47" s="108"/>
      <c r="D47" s="90">
        <f>D46+D45+D44+D43+D42+D41+D40</f>
        <v>1665485</v>
      </c>
      <c r="E47" s="90">
        <f t="shared" ref="E47:F47" si="6">E46+E45+E44+E43+E42+E41+E40</f>
        <v>1665485</v>
      </c>
      <c r="F47" s="90">
        <f t="shared" si="6"/>
        <v>1665485</v>
      </c>
    </row>
    <row r="48" spans="1:6" s="12" customFormat="1" ht="25.5" x14ac:dyDescent="0.25">
      <c r="A48" s="36" t="s">
        <v>110</v>
      </c>
      <c r="B48" s="14" t="s">
        <v>111</v>
      </c>
      <c r="C48" s="15" t="s">
        <v>112</v>
      </c>
      <c r="D48" s="16">
        <v>54065</v>
      </c>
      <c r="E48" s="16">
        <v>54065</v>
      </c>
      <c r="F48" s="16">
        <v>54065</v>
      </c>
    </row>
    <row r="49" spans="1:6" s="12" customFormat="1" ht="89.25" x14ac:dyDescent="0.25">
      <c r="A49" s="36" t="s">
        <v>90</v>
      </c>
      <c r="B49" s="14" t="s">
        <v>91</v>
      </c>
      <c r="C49" s="15" t="s">
        <v>222</v>
      </c>
      <c r="D49" s="16"/>
      <c r="E49" s="16">
        <v>54518</v>
      </c>
      <c r="F49" s="16">
        <v>54518</v>
      </c>
    </row>
    <row r="50" spans="1:6" s="12" customFormat="1" ht="38.25" x14ac:dyDescent="0.25">
      <c r="A50" s="36" t="s">
        <v>94</v>
      </c>
      <c r="B50" s="14" t="s">
        <v>95</v>
      </c>
      <c r="C50" s="15" t="s">
        <v>113</v>
      </c>
      <c r="D50" s="16">
        <v>72750</v>
      </c>
      <c r="E50" s="16">
        <v>72750</v>
      </c>
      <c r="F50" s="16">
        <v>72750</v>
      </c>
    </row>
    <row r="51" spans="1:6" s="12" customFormat="1" ht="25.5" x14ac:dyDescent="0.25">
      <c r="A51" s="36" t="s">
        <v>94</v>
      </c>
      <c r="B51" s="14" t="s">
        <v>95</v>
      </c>
      <c r="C51" s="15" t="s">
        <v>114</v>
      </c>
      <c r="D51" s="16">
        <v>38442</v>
      </c>
      <c r="E51" s="16">
        <v>38442</v>
      </c>
      <c r="F51" s="16">
        <v>38442</v>
      </c>
    </row>
    <row r="52" spans="1:6" s="12" customFormat="1" ht="25.5" x14ac:dyDescent="0.25">
      <c r="A52" s="36" t="s">
        <v>33</v>
      </c>
      <c r="B52" s="14" t="s">
        <v>84</v>
      </c>
      <c r="C52" s="15" t="s">
        <v>115</v>
      </c>
      <c r="D52" s="16">
        <v>55628</v>
      </c>
      <c r="E52" s="16">
        <v>55628</v>
      </c>
      <c r="F52" s="16">
        <v>55628</v>
      </c>
    </row>
    <row r="53" spans="1:6" s="12" customFormat="1" x14ac:dyDescent="0.25">
      <c r="A53" s="36" t="s">
        <v>33</v>
      </c>
      <c r="B53" s="14" t="s">
        <v>84</v>
      </c>
      <c r="C53" s="15" t="s">
        <v>116</v>
      </c>
      <c r="D53" s="16">
        <v>397848</v>
      </c>
      <c r="E53" s="16">
        <v>397848</v>
      </c>
      <c r="F53" s="16">
        <v>397848</v>
      </c>
    </row>
    <row r="54" spans="1:6" s="12" customFormat="1" ht="38.25" x14ac:dyDescent="0.25">
      <c r="A54" s="36" t="s">
        <v>104</v>
      </c>
      <c r="B54" s="14" t="s">
        <v>105</v>
      </c>
      <c r="C54" s="15" t="s">
        <v>117</v>
      </c>
      <c r="D54" s="16">
        <v>60444</v>
      </c>
      <c r="E54" s="16">
        <v>60444</v>
      </c>
      <c r="F54" s="16">
        <v>60444</v>
      </c>
    </row>
    <row r="55" spans="1:6" s="12" customFormat="1" ht="51" x14ac:dyDescent="0.25">
      <c r="A55" s="36" t="s">
        <v>104</v>
      </c>
      <c r="B55" s="14" t="s">
        <v>105</v>
      </c>
      <c r="C55" s="15" t="s">
        <v>118</v>
      </c>
      <c r="D55" s="16">
        <v>385109</v>
      </c>
      <c r="E55" s="16">
        <v>385109</v>
      </c>
      <c r="F55" s="16">
        <v>385109</v>
      </c>
    </row>
    <row r="56" spans="1:6" s="12" customFormat="1" ht="25.5" x14ac:dyDescent="0.25">
      <c r="A56" s="36" t="s">
        <v>104</v>
      </c>
      <c r="B56" s="14" t="s">
        <v>105</v>
      </c>
      <c r="C56" s="15" t="s">
        <v>119</v>
      </c>
      <c r="D56" s="16">
        <v>489152</v>
      </c>
      <c r="E56" s="16">
        <v>489152</v>
      </c>
      <c r="F56" s="16">
        <v>489152</v>
      </c>
    </row>
    <row r="57" spans="1:6" s="12" customFormat="1" ht="51" x14ac:dyDescent="0.25">
      <c r="A57" s="36" t="s">
        <v>106</v>
      </c>
      <c r="B57" s="14" t="s">
        <v>107</v>
      </c>
      <c r="C57" s="15" t="s">
        <v>120</v>
      </c>
      <c r="D57" s="16">
        <v>1052746</v>
      </c>
      <c r="E57" s="16">
        <v>1052746</v>
      </c>
      <c r="F57" s="16">
        <v>1052746</v>
      </c>
    </row>
    <row r="58" spans="1:6" s="12" customFormat="1" ht="25.5" x14ac:dyDescent="0.25">
      <c r="A58" s="36" t="s">
        <v>106</v>
      </c>
      <c r="B58" s="14" t="s">
        <v>107</v>
      </c>
      <c r="C58" s="15" t="s">
        <v>121</v>
      </c>
      <c r="D58" s="16">
        <v>140000</v>
      </c>
      <c r="E58" s="16">
        <v>140000</v>
      </c>
      <c r="F58" s="16">
        <v>140000</v>
      </c>
    </row>
    <row r="59" spans="1:6" s="12" customFormat="1" x14ac:dyDescent="0.25">
      <c r="A59" s="18"/>
      <c r="B59" s="4"/>
      <c r="C59" s="15"/>
      <c r="D59" s="17"/>
      <c r="E59" s="17"/>
      <c r="F59" s="17"/>
    </row>
    <row r="60" spans="1:6" s="12" customFormat="1" x14ac:dyDescent="0.25">
      <c r="A60" s="8"/>
      <c r="B60" s="9" t="s">
        <v>226</v>
      </c>
      <c r="C60" s="10"/>
      <c r="D60" s="11">
        <f>SUM(D61:D65)</f>
        <v>24683183</v>
      </c>
      <c r="E60" s="11">
        <f>SUM(E61:E67)</f>
        <v>24852777</v>
      </c>
      <c r="F60" s="11">
        <f>SUM(F61:F67)</f>
        <v>24868428</v>
      </c>
    </row>
    <row r="61" spans="1:6" s="12" customFormat="1" ht="89.25" x14ac:dyDescent="0.25">
      <c r="A61" s="13" t="s">
        <v>3</v>
      </c>
      <c r="B61" s="14" t="s">
        <v>154</v>
      </c>
      <c r="C61" s="15" t="s">
        <v>155</v>
      </c>
      <c r="D61" s="16">
        <v>82694</v>
      </c>
      <c r="E61" s="16">
        <v>252288</v>
      </c>
      <c r="F61" s="16">
        <v>267939</v>
      </c>
    </row>
    <row r="62" spans="1:6" s="12" customFormat="1" ht="66.75" customHeight="1" x14ac:dyDescent="0.25">
      <c r="A62" s="13" t="s">
        <v>156</v>
      </c>
      <c r="B62" s="14" t="s">
        <v>157</v>
      </c>
      <c r="C62" s="15" t="s">
        <v>158</v>
      </c>
      <c r="D62" s="16">
        <v>12520</v>
      </c>
      <c r="E62" s="16">
        <v>12520</v>
      </c>
      <c r="F62" s="16">
        <v>12520</v>
      </c>
    </row>
    <row r="63" spans="1:6" s="12" customFormat="1" ht="38.25" x14ac:dyDescent="0.25">
      <c r="A63" s="13" t="s">
        <v>159</v>
      </c>
      <c r="B63" s="14" t="s">
        <v>160</v>
      </c>
      <c r="C63" s="15" t="s">
        <v>161</v>
      </c>
      <c r="D63" s="17">
        <v>-111229</v>
      </c>
      <c r="E63" s="17"/>
      <c r="F63" s="17"/>
    </row>
    <row r="64" spans="1:6" s="12" customFormat="1" ht="38.25" x14ac:dyDescent="0.25">
      <c r="A64" s="13" t="s">
        <v>162</v>
      </c>
      <c r="B64" s="14" t="s">
        <v>163</v>
      </c>
      <c r="C64" s="15" t="s">
        <v>164</v>
      </c>
      <c r="D64" s="17">
        <v>111229</v>
      </c>
      <c r="E64" s="17" t="s">
        <v>165</v>
      </c>
      <c r="F64" s="17" t="s">
        <v>166</v>
      </c>
    </row>
    <row r="65" spans="1:6" s="12" customFormat="1" ht="25.5" x14ac:dyDescent="0.25">
      <c r="A65" s="13" t="s">
        <v>3</v>
      </c>
      <c r="B65" s="14"/>
      <c r="C65" s="14" t="s">
        <v>167</v>
      </c>
      <c r="D65" s="17">
        <v>24587969</v>
      </c>
      <c r="E65" s="17">
        <v>24587969</v>
      </c>
      <c r="F65" s="17">
        <v>24587969</v>
      </c>
    </row>
    <row r="66" spans="1:6" s="12" customFormat="1" x14ac:dyDescent="0.25">
      <c r="A66" s="13"/>
      <c r="B66" s="14"/>
      <c r="C66" s="14"/>
      <c r="D66" s="17"/>
      <c r="E66" s="17"/>
      <c r="F66" s="17"/>
    </row>
    <row r="67" spans="1:6" s="42" customFormat="1" x14ac:dyDescent="0.25">
      <c r="A67" s="38"/>
      <c r="B67" s="39" t="s">
        <v>34</v>
      </c>
      <c r="C67" s="40"/>
      <c r="D67" s="41">
        <f>D68</f>
        <v>0</v>
      </c>
      <c r="E67" s="41">
        <f t="shared" ref="E67:F67" si="7">E68</f>
        <v>0</v>
      </c>
      <c r="F67" s="41">
        <f t="shared" si="7"/>
        <v>0</v>
      </c>
    </row>
    <row r="68" spans="1:6" s="42" customFormat="1" ht="114.75" x14ac:dyDescent="0.25">
      <c r="A68" s="43" t="s">
        <v>35</v>
      </c>
      <c r="B68" s="44" t="s">
        <v>36</v>
      </c>
      <c r="C68" s="45" t="s">
        <v>223</v>
      </c>
      <c r="D68" s="46">
        <f>15632-15632</f>
        <v>0</v>
      </c>
      <c r="E68" s="46">
        <f t="shared" ref="E68:F68" si="8">15632-15632</f>
        <v>0</v>
      </c>
      <c r="F68" s="46">
        <f t="shared" si="8"/>
        <v>0</v>
      </c>
    </row>
    <row r="69" spans="1:6" x14ac:dyDescent="0.25">
      <c r="A69" s="13"/>
      <c r="B69" s="14"/>
      <c r="C69" s="15"/>
      <c r="D69" s="16"/>
      <c r="E69" s="16"/>
      <c r="F69" s="16"/>
    </row>
    <row r="70" spans="1:6" s="51" customFormat="1" x14ac:dyDescent="0.25">
      <c r="A70" s="47"/>
      <c r="B70" s="48" t="s">
        <v>37</v>
      </c>
      <c r="C70" s="49"/>
      <c r="D70" s="50">
        <f>SUM(D71:D76)</f>
        <v>35931196</v>
      </c>
      <c r="E70" s="50">
        <f>SUM(E71:E76)</f>
        <v>15572789</v>
      </c>
      <c r="F70" s="50">
        <f>SUM(F71:F76)</f>
        <v>12686621</v>
      </c>
    </row>
    <row r="71" spans="1:6" s="51" customFormat="1" ht="25.5" x14ac:dyDescent="0.25">
      <c r="A71" s="13" t="s">
        <v>38</v>
      </c>
      <c r="B71" s="14" t="s">
        <v>39</v>
      </c>
      <c r="C71" s="15" t="s">
        <v>40</v>
      </c>
      <c r="D71" s="16">
        <v>3762761</v>
      </c>
      <c r="E71" s="16">
        <v>2951658</v>
      </c>
      <c r="F71" s="16">
        <v>0</v>
      </c>
    </row>
    <row r="72" spans="1:6" s="51" customFormat="1" ht="38.25" x14ac:dyDescent="0.25">
      <c r="A72" s="13" t="s">
        <v>41</v>
      </c>
      <c r="B72" s="14" t="s">
        <v>42</v>
      </c>
      <c r="C72" s="15" t="s">
        <v>43</v>
      </c>
      <c r="D72" s="16">
        <v>105372</v>
      </c>
      <c r="E72" s="16">
        <v>246128</v>
      </c>
      <c r="F72" s="16">
        <v>311618</v>
      </c>
    </row>
    <row r="73" spans="1:6" s="51" customFormat="1" ht="38.25" x14ac:dyDescent="0.25">
      <c r="A73" s="36" t="s">
        <v>44</v>
      </c>
      <c r="B73" s="14" t="s">
        <v>45</v>
      </c>
      <c r="C73" s="94" t="s">
        <v>46</v>
      </c>
      <c r="D73" s="17">
        <v>0</v>
      </c>
      <c r="E73" s="17">
        <v>12375003</v>
      </c>
      <c r="F73" s="17">
        <v>12375003</v>
      </c>
    </row>
    <row r="74" spans="1:6" s="51" customFormat="1" ht="25.5" x14ac:dyDescent="0.25">
      <c r="A74" s="36" t="s">
        <v>47</v>
      </c>
      <c r="B74" s="14" t="s">
        <v>48</v>
      </c>
      <c r="C74" s="95" t="s">
        <v>49</v>
      </c>
      <c r="D74" s="17">
        <v>15947790</v>
      </c>
      <c r="E74" s="17">
        <v>0</v>
      </c>
      <c r="F74" s="17">
        <v>0</v>
      </c>
    </row>
    <row r="75" spans="1:6" s="42" customFormat="1" ht="25.5" x14ac:dyDescent="0.25">
      <c r="A75" s="36" t="s">
        <v>50</v>
      </c>
      <c r="B75" s="14" t="s">
        <v>51</v>
      </c>
      <c r="C75" s="96" t="s">
        <v>52</v>
      </c>
      <c r="D75" s="17">
        <v>15286879</v>
      </c>
      <c r="E75" s="17">
        <v>0</v>
      </c>
      <c r="F75" s="17">
        <v>0</v>
      </c>
    </row>
    <row r="76" spans="1:6" s="42" customFormat="1" ht="38.25" x14ac:dyDescent="0.25">
      <c r="A76" s="97" t="s">
        <v>53</v>
      </c>
      <c r="B76" s="93" t="s">
        <v>54</v>
      </c>
      <c r="C76" s="98" t="s">
        <v>52</v>
      </c>
      <c r="D76" s="99">
        <v>828394</v>
      </c>
      <c r="E76" s="99">
        <v>0</v>
      </c>
      <c r="F76" s="99">
        <v>0</v>
      </c>
    </row>
    <row r="77" spans="1:6" x14ac:dyDescent="0.25">
      <c r="A77" s="13"/>
      <c r="B77" s="14"/>
      <c r="C77" s="15"/>
      <c r="D77" s="16"/>
      <c r="E77" s="16"/>
      <c r="F77" s="16"/>
    </row>
    <row r="78" spans="1:6" s="12" customFormat="1" x14ac:dyDescent="0.25">
      <c r="A78" s="8"/>
      <c r="B78" s="9" t="s">
        <v>168</v>
      </c>
      <c r="C78" s="10"/>
      <c r="D78" s="11">
        <f t="shared" ref="D78:F78" si="9">D81+D88</f>
        <v>653472</v>
      </c>
      <c r="E78" s="11">
        <f t="shared" si="9"/>
        <v>653472</v>
      </c>
      <c r="F78" s="11">
        <f t="shared" si="9"/>
        <v>653472</v>
      </c>
    </row>
    <row r="79" spans="1:6" s="12" customFormat="1" x14ac:dyDescent="0.25">
      <c r="A79" s="36" t="s">
        <v>169</v>
      </c>
      <c r="B79" s="14" t="s">
        <v>170</v>
      </c>
      <c r="C79" s="120" t="s">
        <v>224</v>
      </c>
      <c r="D79" s="17">
        <v>113118</v>
      </c>
      <c r="E79" s="17">
        <v>113118</v>
      </c>
      <c r="F79" s="17">
        <v>113118</v>
      </c>
    </row>
    <row r="80" spans="1:6" s="12" customFormat="1" x14ac:dyDescent="0.25">
      <c r="A80" s="36" t="s">
        <v>171</v>
      </c>
      <c r="B80" s="14" t="s">
        <v>172</v>
      </c>
      <c r="C80" s="121"/>
      <c r="D80" s="17">
        <v>458408</v>
      </c>
      <c r="E80" s="17">
        <v>458408</v>
      </c>
      <c r="F80" s="17">
        <v>458408</v>
      </c>
    </row>
    <row r="81" spans="1:6" s="62" customFormat="1" x14ac:dyDescent="0.25">
      <c r="A81" s="106" t="s">
        <v>173</v>
      </c>
      <c r="B81" s="107"/>
      <c r="C81" s="108"/>
      <c r="D81" s="60">
        <f>SUM(D79:D80)</f>
        <v>571526</v>
      </c>
      <c r="E81" s="60">
        <f t="shared" ref="E81:F81" si="10">SUM(E79:E80)</f>
        <v>571526</v>
      </c>
      <c r="F81" s="60">
        <f t="shared" si="10"/>
        <v>571526</v>
      </c>
    </row>
    <row r="82" spans="1:6" s="12" customFormat="1" ht="38.25" x14ac:dyDescent="0.25">
      <c r="A82" s="36" t="s">
        <v>174</v>
      </c>
      <c r="B82" s="14" t="s">
        <v>175</v>
      </c>
      <c r="C82" s="109" t="s">
        <v>176</v>
      </c>
      <c r="D82" s="17">
        <v>8003</v>
      </c>
      <c r="E82" s="17">
        <v>8003</v>
      </c>
      <c r="F82" s="17">
        <v>8003</v>
      </c>
    </row>
    <row r="83" spans="1:6" s="12" customFormat="1" x14ac:dyDescent="0.25">
      <c r="A83" s="36" t="s">
        <v>177</v>
      </c>
      <c r="B83" s="14" t="s">
        <v>178</v>
      </c>
      <c r="C83" s="119"/>
      <c r="D83" s="17">
        <v>33246</v>
      </c>
      <c r="E83" s="17">
        <v>33246</v>
      </c>
      <c r="F83" s="17">
        <v>33246</v>
      </c>
    </row>
    <row r="84" spans="1:6" s="12" customFormat="1" ht="25.5" x14ac:dyDescent="0.25">
      <c r="A84" s="36" t="s">
        <v>179</v>
      </c>
      <c r="B84" s="14" t="s">
        <v>180</v>
      </c>
      <c r="C84" s="119"/>
      <c r="D84" s="17">
        <v>26488</v>
      </c>
      <c r="E84" s="17">
        <v>26488</v>
      </c>
      <c r="F84" s="17">
        <v>26488</v>
      </c>
    </row>
    <row r="85" spans="1:6" s="12" customFormat="1" ht="25.5" x14ac:dyDescent="0.25">
      <c r="A85" s="36" t="s">
        <v>181</v>
      </c>
      <c r="B85" s="14" t="s">
        <v>182</v>
      </c>
      <c r="C85" s="119"/>
      <c r="D85" s="17">
        <v>10694</v>
      </c>
      <c r="E85" s="17">
        <v>10694</v>
      </c>
      <c r="F85" s="17">
        <v>10694</v>
      </c>
    </row>
    <row r="86" spans="1:6" s="12" customFormat="1" ht="25.5" x14ac:dyDescent="0.25">
      <c r="A86" s="36" t="s">
        <v>183</v>
      </c>
      <c r="B86" s="14" t="s">
        <v>184</v>
      </c>
      <c r="C86" s="119"/>
      <c r="D86" s="17">
        <v>725</v>
      </c>
      <c r="E86" s="17">
        <v>725</v>
      </c>
      <c r="F86" s="17">
        <v>725</v>
      </c>
    </row>
    <row r="87" spans="1:6" s="12" customFormat="1" ht="25.5" x14ac:dyDescent="0.25">
      <c r="A87" s="36" t="s">
        <v>185</v>
      </c>
      <c r="B87" s="14" t="s">
        <v>186</v>
      </c>
      <c r="C87" s="119"/>
      <c r="D87" s="17">
        <v>2790</v>
      </c>
      <c r="E87" s="17">
        <v>2790</v>
      </c>
      <c r="F87" s="17">
        <v>2790</v>
      </c>
    </row>
    <row r="88" spans="1:6" s="12" customFormat="1" x14ac:dyDescent="0.25">
      <c r="A88" s="106" t="s">
        <v>173</v>
      </c>
      <c r="B88" s="107"/>
      <c r="C88" s="108"/>
      <c r="D88" s="7">
        <f>SUM(D82:D87)</f>
        <v>81946</v>
      </c>
      <c r="E88" s="7">
        <f t="shared" ref="E88:F88" si="11">SUM(E82:E87)</f>
        <v>81946</v>
      </c>
      <c r="F88" s="7">
        <f t="shared" si="11"/>
        <v>81946</v>
      </c>
    </row>
    <row r="89" spans="1:6" x14ac:dyDescent="0.25">
      <c r="A89" s="13"/>
      <c r="B89" s="14"/>
      <c r="C89" s="15"/>
      <c r="D89" s="16"/>
      <c r="E89" s="16"/>
      <c r="F89" s="16"/>
    </row>
    <row r="90" spans="1:6" s="42" customFormat="1" x14ac:dyDescent="0.25">
      <c r="A90" s="8"/>
      <c r="B90" s="9" t="s">
        <v>147</v>
      </c>
      <c r="C90" s="10"/>
      <c r="D90" s="11">
        <f>SUM(D91:D99)</f>
        <v>3329601</v>
      </c>
      <c r="E90" s="11">
        <f t="shared" ref="E90:F90" si="12">SUM(E91:E99)</f>
        <v>2749355</v>
      </c>
      <c r="F90" s="11">
        <f t="shared" si="12"/>
        <v>2749355</v>
      </c>
    </row>
    <row r="91" spans="1:6" s="42" customFormat="1" ht="51" x14ac:dyDescent="0.25">
      <c r="A91" s="52" t="s">
        <v>122</v>
      </c>
      <c r="B91" s="14" t="s">
        <v>123</v>
      </c>
      <c r="C91" s="96" t="s">
        <v>148</v>
      </c>
      <c r="D91" s="53">
        <v>225</v>
      </c>
      <c r="E91" s="53">
        <v>225</v>
      </c>
      <c r="F91" s="53">
        <v>225</v>
      </c>
    </row>
    <row r="92" spans="1:6" s="42" customFormat="1" ht="51" x14ac:dyDescent="0.25">
      <c r="A92" s="52" t="s">
        <v>124</v>
      </c>
      <c r="B92" s="14" t="s">
        <v>125</v>
      </c>
      <c r="C92" s="96" t="s">
        <v>126</v>
      </c>
      <c r="D92" s="53">
        <v>1788131</v>
      </c>
      <c r="E92" s="53">
        <v>1788131</v>
      </c>
      <c r="F92" s="53">
        <v>1788131</v>
      </c>
    </row>
    <row r="93" spans="1:6" s="42" customFormat="1" ht="38.25" x14ac:dyDescent="0.25">
      <c r="A93" s="52" t="s">
        <v>127</v>
      </c>
      <c r="B93" s="14" t="s">
        <v>128</v>
      </c>
      <c r="C93" s="96" t="s">
        <v>129</v>
      </c>
      <c r="D93" s="53">
        <v>100000</v>
      </c>
      <c r="E93" s="53">
        <v>100000</v>
      </c>
      <c r="F93" s="53">
        <v>100000</v>
      </c>
    </row>
    <row r="94" spans="1:6" s="42" customFormat="1" ht="127.5" x14ac:dyDescent="0.25">
      <c r="A94" s="52" t="s">
        <v>130</v>
      </c>
      <c r="B94" s="14" t="s">
        <v>131</v>
      </c>
      <c r="C94" s="96" t="s">
        <v>132</v>
      </c>
      <c r="D94" s="53">
        <v>126846</v>
      </c>
      <c r="E94" s="53">
        <v>126846</v>
      </c>
      <c r="F94" s="53">
        <v>126846</v>
      </c>
    </row>
    <row r="95" spans="1:6" s="42" customFormat="1" ht="76.5" x14ac:dyDescent="0.25">
      <c r="A95" s="52" t="s">
        <v>133</v>
      </c>
      <c r="B95" s="14" t="s">
        <v>134</v>
      </c>
      <c r="C95" s="96" t="s">
        <v>135</v>
      </c>
      <c r="D95" s="53">
        <v>752269</v>
      </c>
      <c r="E95" s="53">
        <v>191000</v>
      </c>
      <c r="F95" s="53">
        <v>191000</v>
      </c>
    </row>
    <row r="96" spans="1:6" s="42" customFormat="1" ht="51" x14ac:dyDescent="0.25">
      <c r="A96" s="52" t="s">
        <v>136</v>
      </c>
      <c r="B96" s="14" t="s">
        <v>137</v>
      </c>
      <c r="C96" s="96" t="s">
        <v>138</v>
      </c>
      <c r="D96" s="53">
        <v>260402</v>
      </c>
      <c r="E96" s="53">
        <v>241425</v>
      </c>
      <c r="F96" s="53">
        <v>241425</v>
      </c>
    </row>
    <row r="97" spans="1:6" s="42" customFormat="1" ht="63.75" x14ac:dyDescent="0.25">
      <c r="A97" s="52" t="s">
        <v>139</v>
      </c>
      <c r="B97" s="14" t="s">
        <v>140</v>
      </c>
      <c r="C97" s="96" t="s">
        <v>141</v>
      </c>
      <c r="D97" s="53">
        <v>16889</v>
      </c>
      <c r="E97" s="53">
        <v>16889</v>
      </c>
      <c r="F97" s="53">
        <v>16889</v>
      </c>
    </row>
    <row r="98" spans="1:6" s="42" customFormat="1" ht="153" x14ac:dyDescent="0.25">
      <c r="A98" s="52" t="s">
        <v>142</v>
      </c>
      <c r="B98" s="14" t="s">
        <v>143</v>
      </c>
      <c r="C98" s="96" t="s">
        <v>144</v>
      </c>
      <c r="D98" s="53">
        <v>284839</v>
      </c>
      <c r="E98" s="53">
        <v>284839</v>
      </c>
      <c r="F98" s="53">
        <v>284839</v>
      </c>
    </row>
    <row r="99" spans="1:6" s="42" customFormat="1" ht="76.5" x14ac:dyDescent="0.25">
      <c r="A99" s="52" t="s">
        <v>145</v>
      </c>
      <c r="B99" s="14" t="s">
        <v>146</v>
      </c>
      <c r="C99" s="96" t="s">
        <v>149</v>
      </c>
      <c r="D99" s="53"/>
      <c r="E99" s="53"/>
      <c r="F99" s="53"/>
    </row>
    <row r="100" spans="1:6" s="42" customFormat="1" x14ac:dyDescent="0.25">
      <c r="A100" s="52"/>
      <c r="B100" s="44"/>
      <c r="C100" s="54"/>
      <c r="D100" s="53"/>
      <c r="E100" s="53"/>
      <c r="F100" s="53"/>
    </row>
    <row r="101" spans="1:6" s="42" customFormat="1" ht="25.5" x14ac:dyDescent="0.25">
      <c r="A101" s="40"/>
      <c r="B101" s="39" t="s">
        <v>55</v>
      </c>
      <c r="C101" s="40"/>
      <c r="D101" s="41">
        <f t="shared" ref="D101:F101" si="13">SUM(D102:D104)</f>
        <v>196750</v>
      </c>
      <c r="E101" s="41">
        <f t="shared" si="13"/>
        <v>196750</v>
      </c>
      <c r="F101" s="41">
        <f t="shared" si="13"/>
        <v>196750</v>
      </c>
    </row>
    <row r="102" spans="1:6" s="12" customFormat="1" ht="51" x14ac:dyDescent="0.25">
      <c r="A102" s="13"/>
      <c r="B102" s="14"/>
      <c r="C102" s="15" t="s">
        <v>56</v>
      </c>
      <c r="D102" s="17">
        <v>13200</v>
      </c>
      <c r="E102" s="17">
        <v>13200</v>
      </c>
      <c r="F102" s="17">
        <v>13200</v>
      </c>
    </row>
    <row r="103" spans="1:6" s="12" customFormat="1" ht="76.5" x14ac:dyDescent="0.25">
      <c r="A103" s="13" t="s">
        <v>150</v>
      </c>
      <c r="B103" s="14" t="s">
        <v>151</v>
      </c>
      <c r="C103" s="15" t="s">
        <v>152</v>
      </c>
      <c r="D103" s="17">
        <v>40800</v>
      </c>
      <c r="E103" s="17">
        <v>40800</v>
      </c>
      <c r="F103" s="17">
        <v>40800</v>
      </c>
    </row>
    <row r="104" spans="1:6" s="12" customFormat="1" ht="140.25" x14ac:dyDescent="0.25">
      <c r="A104" s="13" t="s">
        <v>87</v>
      </c>
      <c r="B104" s="14" t="s">
        <v>88</v>
      </c>
      <c r="C104" s="15" t="s">
        <v>153</v>
      </c>
      <c r="D104" s="17">
        <v>142750</v>
      </c>
      <c r="E104" s="17">
        <v>142750</v>
      </c>
      <c r="F104" s="17">
        <v>142750</v>
      </c>
    </row>
    <row r="105" spans="1:6" x14ac:dyDescent="0.25">
      <c r="A105" s="13"/>
      <c r="B105" s="14"/>
      <c r="C105" s="15"/>
      <c r="D105" s="16"/>
      <c r="E105" s="16"/>
      <c r="F105" s="16"/>
    </row>
    <row r="106" spans="1:6" s="12" customFormat="1" x14ac:dyDescent="0.25">
      <c r="A106" s="8"/>
      <c r="B106" s="9" t="s">
        <v>57</v>
      </c>
      <c r="C106" s="10"/>
      <c r="D106" s="11">
        <f>SUM(D107:D109)</f>
        <v>8586808</v>
      </c>
      <c r="E106" s="11">
        <f>SUM(E107:E109)</f>
        <v>8836808</v>
      </c>
      <c r="F106" s="11">
        <f>SUM(F107:F109)</f>
        <v>8836808</v>
      </c>
    </row>
    <row r="107" spans="1:6" s="12" customFormat="1" ht="25.5" x14ac:dyDescent="0.25">
      <c r="A107" s="13" t="s">
        <v>58</v>
      </c>
      <c r="B107" s="14" t="s">
        <v>59</v>
      </c>
      <c r="C107" s="15" t="s">
        <v>60</v>
      </c>
      <c r="D107" s="16">
        <v>1207303</v>
      </c>
      <c r="E107" s="16">
        <v>1207303</v>
      </c>
      <c r="F107" s="16">
        <v>1207303</v>
      </c>
    </row>
    <row r="108" spans="1:6" s="12" customFormat="1" x14ac:dyDescent="0.25">
      <c r="A108" s="55" t="s">
        <v>61</v>
      </c>
      <c r="B108" s="14" t="s">
        <v>62</v>
      </c>
      <c r="C108" s="15" t="s">
        <v>63</v>
      </c>
      <c r="D108" s="16">
        <v>1589223</v>
      </c>
      <c r="E108" s="16">
        <v>1589223</v>
      </c>
      <c r="F108" s="16">
        <v>1589223</v>
      </c>
    </row>
    <row r="109" spans="1:6" s="12" customFormat="1" x14ac:dyDescent="0.25">
      <c r="A109" s="55" t="s">
        <v>64</v>
      </c>
      <c r="B109" s="14" t="s">
        <v>65</v>
      </c>
      <c r="C109" s="15" t="s">
        <v>66</v>
      </c>
      <c r="D109" s="16">
        <v>5790282</v>
      </c>
      <c r="E109" s="16">
        <v>6040282</v>
      </c>
      <c r="F109" s="16">
        <v>6040282</v>
      </c>
    </row>
    <row r="110" spans="1:6" x14ac:dyDescent="0.25">
      <c r="A110" s="13"/>
      <c r="B110" s="14"/>
      <c r="C110" s="15"/>
      <c r="D110" s="16"/>
      <c r="E110" s="16"/>
      <c r="F110" s="16"/>
    </row>
    <row r="111" spans="1:6" s="12" customFormat="1" x14ac:dyDescent="0.25">
      <c r="A111" s="8"/>
      <c r="B111" s="9" t="s">
        <v>197</v>
      </c>
      <c r="C111" s="10"/>
      <c r="D111" s="11">
        <f>D112+D113+D121+D124</f>
        <v>4686373</v>
      </c>
      <c r="E111" s="11">
        <f t="shared" ref="E111:F111" si="14">E112+E113+E121+E124</f>
        <v>4686373</v>
      </c>
      <c r="F111" s="11">
        <f t="shared" si="14"/>
        <v>4686373</v>
      </c>
    </row>
    <row r="112" spans="1:6" s="12" customFormat="1" ht="38.25" x14ac:dyDescent="0.25">
      <c r="A112" s="13" t="s">
        <v>198</v>
      </c>
      <c r="B112" s="14" t="s">
        <v>199</v>
      </c>
      <c r="C112" s="15" t="s">
        <v>200</v>
      </c>
      <c r="D112" s="16">
        <v>355000</v>
      </c>
      <c r="E112" s="16">
        <v>355000</v>
      </c>
      <c r="F112" s="16">
        <v>355000</v>
      </c>
    </row>
    <row r="113" spans="1:6" s="12" customFormat="1" ht="38.25" x14ac:dyDescent="0.25">
      <c r="A113" s="13" t="s">
        <v>201</v>
      </c>
      <c r="B113" s="15" t="s">
        <v>202</v>
      </c>
      <c r="C113" s="15" t="s">
        <v>203</v>
      </c>
      <c r="D113" s="16">
        <v>3000000</v>
      </c>
      <c r="E113" s="16">
        <v>3000000</v>
      </c>
      <c r="F113" s="16">
        <v>3000000</v>
      </c>
    </row>
    <row r="114" spans="1:6" s="12" customFormat="1" x14ac:dyDescent="0.25">
      <c r="A114" s="36" t="s">
        <v>204</v>
      </c>
      <c r="B114" s="15" t="s">
        <v>205</v>
      </c>
      <c r="C114" s="103" t="s">
        <v>206</v>
      </c>
      <c r="D114" s="17">
        <v>217229</v>
      </c>
      <c r="E114" s="17">
        <v>217229</v>
      </c>
      <c r="F114" s="17">
        <v>217229</v>
      </c>
    </row>
    <row r="115" spans="1:6" s="12" customFormat="1" x14ac:dyDescent="0.25">
      <c r="A115" s="13" t="s">
        <v>207</v>
      </c>
      <c r="B115" s="15" t="s">
        <v>208</v>
      </c>
      <c r="C115" s="104"/>
      <c r="D115" s="17">
        <v>272922</v>
      </c>
      <c r="E115" s="17">
        <v>272922</v>
      </c>
      <c r="F115" s="17">
        <v>272922</v>
      </c>
    </row>
    <row r="116" spans="1:6" s="12" customFormat="1" x14ac:dyDescent="0.25">
      <c r="A116" s="13" t="s">
        <v>209</v>
      </c>
      <c r="B116" s="15" t="s">
        <v>210</v>
      </c>
      <c r="C116" s="104"/>
      <c r="D116" s="17">
        <v>7015</v>
      </c>
      <c r="E116" s="17">
        <v>7015</v>
      </c>
      <c r="F116" s="17">
        <v>7015</v>
      </c>
    </row>
    <row r="117" spans="1:6" s="12" customFormat="1" x14ac:dyDescent="0.25">
      <c r="A117" s="15" t="s">
        <v>211</v>
      </c>
      <c r="B117" s="15" t="s">
        <v>212</v>
      </c>
      <c r="C117" s="104"/>
      <c r="D117" s="17">
        <v>245</v>
      </c>
      <c r="E117" s="17">
        <v>245</v>
      </c>
      <c r="F117" s="17">
        <v>245</v>
      </c>
    </row>
    <row r="118" spans="1:6" s="12" customFormat="1" x14ac:dyDescent="0.25">
      <c r="A118" s="15" t="s">
        <v>213</v>
      </c>
      <c r="B118" s="15" t="s">
        <v>214</v>
      </c>
      <c r="C118" s="104"/>
      <c r="D118" s="17">
        <v>180579</v>
      </c>
      <c r="E118" s="17">
        <v>180579</v>
      </c>
      <c r="F118" s="17">
        <v>180579</v>
      </c>
    </row>
    <row r="119" spans="1:6" s="12" customFormat="1" x14ac:dyDescent="0.25">
      <c r="A119" s="13" t="s">
        <v>215</v>
      </c>
      <c r="B119" s="15" t="s">
        <v>216</v>
      </c>
      <c r="C119" s="104"/>
      <c r="D119" s="17">
        <v>1830</v>
      </c>
      <c r="E119" s="17">
        <v>1830</v>
      </c>
      <c r="F119" s="17">
        <v>1830</v>
      </c>
    </row>
    <row r="120" spans="1:6" s="12" customFormat="1" x14ac:dyDescent="0.25">
      <c r="A120" s="13" t="s">
        <v>87</v>
      </c>
      <c r="B120" s="15" t="s">
        <v>88</v>
      </c>
      <c r="C120" s="105"/>
      <c r="D120" s="17">
        <v>29956</v>
      </c>
      <c r="E120" s="17">
        <v>29956</v>
      </c>
      <c r="F120" s="17">
        <v>29956</v>
      </c>
    </row>
    <row r="121" spans="1:6" s="91" customFormat="1" x14ac:dyDescent="0.25">
      <c r="A121" s="106" t="s">
        <v>173</v>
      </c>
      <c r="B121" s="107"/>
      <c r="C121" s="108"/>
      <c r="D121" s="7">
        <f>SUM(D114:D120)</f>
        <v>709776</v>
      </c>
      <c r="E121" s="7">
        <f t="shared" ref="E121:F121" si="15">SUM(E114:E120)</f>
        <v>709776</v>
      </c>
      <c r="F121" s="7">
        <f t="shared" si="15"/>
        <v>709776</v>
      </c>
    </row>
    <row r="122" spans="1:6" s="12" customFormat="1" x14ac:dyDescent="0.25">
      <c r="A122" s="13" t="s">
        <v>87</v>
      </c>
      <c r="B122" s="15" t="s">
        <v>88</v>
      </c>
      <c r="C122" s="109" t="s">
        <v>217</v>
      </c>
      <c r="D122" s="17">
        <v>321630</v>
      </c>
      <c r="E122" s="17">
        <v>321630</v>
      </c>
      <c r="F122" s="17">
        <v>321630</v>
      </c>
    </row>
    <row r="123" spans="1:6" s="12" customFormat="1" ht="25.5" x14ac:dyDescent="0.25">
      <c r="A123" s="13" t="s">
        <v>218</v>
      </c>
      <c r="B123" s="15" t="s">
        <v>219</v>
      </c>
      <c r="C123" s="110"/>
      <c r="D123" s="17">
        <v>299967</v>
      </c>
      <c r="E123" s="17">
        <v>299967</v>
      </c>
      <c r="F123" s="17">
        <v>299967</v>
      </c>
    </row>
    <row r="124" spans="1:6" s="91" customFormat="1" x14ac:dyDescent="0.25">
      <c r="A124" s="106" t="s">
        <v>173</v>
      </c>
      <c r="B124" s="107"/>
      <c r="C124" s="108"/>
      <c r="D124" s="7">
        <f>SUM(D122:D123)</f>
        <v>621597</v>
      </c>
      <c r="E124" s="7">
        <f t="shared" ref="E124:F124" si="16">SUM(E122:E123)</f>
        <v>621597</v>
      </c>
      <c r="F124" s="7">
        <f t="shared" si="16"/>
        <v>621597</v>
      </c>
    </row>
    <row r="125" spans="1:6" x14ac:dyDescent="0.25">
      <c r="A125" s="13"/>
      <c r="B125" s="14"/>
      <c r="C125" s="15"/>
      <c r="D125" s="16"/>
      <c r="E125" s="16"/>
      <c r="F125" s="16"/>
    </row>
    <row r="126" spans="1:6" s="2" customFormat="1" ht="15.75" x14ac:dyDescent="0.25">
      <c r="A126" s="70"/>
      <c r="B126" s="63" t="s">
        <v>221</v>
      </c>
      <c r="C126" s="64"/>
      <c r="D126" s="65">
        <f t="shared" ref="D126:F126" si="17">D128</f>
        <v>55561</v>
      </c>
      <c r="E126" s="65">
        <f t="shared" si="17"/>
        <v>55561</v>
      </c>
      <c r="F126" s="65">
        <f t="shared" si="17"/>
        <v>55561</v>
      </c>
    </row>
    <row r="127" spans="1:6" s="42" customFormat="1" x14ac:dyDescent="0.25">
      <c r="A127" s="52"/>
      <c r="B127" s="44"/>
      <c r="C127" s="54"/>
      <c r="D127" s="53"/>
      <c r="E127" s="53"/>
      <c r="F127" s="53"/>
    </row>
    <row r="128" spans="1:6" s="42" customFormat="1" x14ac:dyDescent="0.25">
      <c r="A128" s="40"/>
      <c r="B128" s="39" t="s">
        <v>168</v>
      </c>
      <c r="C128" s="40"/>
      <c r="D128" s="41">
        <f t="shared" ref="D128:F128" si="18">D129</f>
        <v>55561</v>
      </c>
      <c r="E128" s="41">
        <f t="shared" si="18"/>
        <v>55561</v>
      </c>
      <c r="F128" s="41">
        <f t="shared" si="18"/>
        <v>55561</v>
      </c>
    </row>
    <row r="129" spans="1:6" s="12" customFormat="1" ht="25.5" x14ac:dyDescent="0.25">
      <c r="A129" s="36" t="s">
        <v>187</v>
      </c>
      <c r="B129" s="14" t="s">
        <v>188</v>
      </c>
      <c r="C129" s="61" t="s">
        <v>176</v>
      </c>
      <c r="D129" s="17">
        <v>55561</v>
      </c>
      <c r="E129" s="17">
        <v>55561</v>
      </c>
      <c r="F129" s="17">
        <v>55561</v>
      </c>
    </row>
    <row r="130" spans="1:6" x14ac:dyDescent="0.25">
      <c r="A130" s="13"/>
      <c r="B130" s="14"/>
      <c r="C130" s="15"/>
      <c r="D130" s="16"/>
      <c r="E130" s="16"/>
      <c r="F130" s="16"/>
    </row>
    <row r="131" spans="1:6" s="2" customFormat="1" ht="31.5" x14ac:dyDescent="0.25">
      <c r="A131" s="66"/>
      <c r="B131" s="67" t="s">
        <v>193</v>
      </c>
      <c r="C131" s="68"/>
      <c r="D131" s="69">
        <f>D136+D133+D139</f>
        <v>9855392</v>
      </c>
      <c r="E131" s="69">
        <f t="shared" ref="E131:F131" si="19">E136+E133+E139</f>
        <v>16785662</v>
      </c>
      <c r="F131" s="69">
        <f t="shared" si="19"/>
        <v>19127946</v>
      </c>
    </row>
    <row r="132" spans="1:6" x14ac:dyDescent="0.25">
      <c r="A132" s="3"/>
      <c r="B132" s="4"/>
      <c r="C132" s="5"/>
      <c r="D132" s="6"/>
      <c r="E132" s="7"/>
      <c r="F132" s="6"/>
    </row>
    <row r="133" spans="1:6" s="12" customFormat="1" x14ac:dyDescent="0.25">
      <c r="A133" s="8"/>
      <c r="B133" s="9" t="s">
        <v>30</v>
      </c>
      <c r="C133" s="10"/>
      <c r="D133" s="11">
        <v>0</v>
      </c>
      <c r="E133" s="11">
        <v>8065</v>
      </c>
      <c r="F133" s="11">
        <v>8065</v>
      </c>
    </row>
    <row r="134" spans="1:6" s="12" customFormat="1" ht="38.25" x14ac:dyDescent="0.25">
      <c r="A134" s="13" t="s">
        <v>27</v>
      </c>
      <c r="B134" s="14" t="s">
        <v>31</v>
      </c>
      <c r="C134" s="19" t="s">
        <v>32</v>
      </c>
      <c r="D134" s="16"/>
      <c r="E134" s="16">
        <v>8065</v>
      </c>
      <c r="F134" s="16">
        <v>8065</v>
      </c>
    </row>
    <row r="135" spans="1:6" s="12" customFormat="1" x14ac:dyDescent="0.25">
      <c r="A135" s="13"/>
      <c r="B135" s="14"/>
      <c r="C135" s="15"/>
      <c r="D135" s="16"/>
      <c r="E135" s="16"/>
      <c r="F135" s="16"/>
    </row>
    <row r="136" spans="1:6" s="12" customFormat="1" x14ac:dyDescent="0.25">
      <c r="A136" s="8"/>
      <c r="B136" s="9" t="s">
        <v>26</v>
      </c>
      <c r="C136" s="10"/>
      <c r="D136" s="11">
        <v>11500</v>
      </c>
      <c r="E136" s="11">
        <v>11500</v>
      </c>
      <c r="F136" s="11">
        <v>11500</v>
      </c>
    </row>
    <row r="137" spans="1:6" s="12" customFormat="1" x14ac:dyDescent="0.25">
      <c r="A137" s="13" t="s">
        <v>27</v>
      </c>
      <c r="B137" s="14" t="s">
        <v>28</v>
      </c>
      <c r="C137" s="15" t="s">
        <v>29</v>
      </c>
      <c r="D137" s="16">
        <v>11500</v>
      </c>
      <c r="E137" s="16">
        <v>11500</v>
      </c>
      <c r="F137" s="16">
        <v>11500</v>
      </c>
    </row>
    <row r="138" spans="1:6" s="12" customFormat="1" x14ac:dyDescent="0.25">
      <c r="A138" s="18"/>
      <c r="B138" s="4"/>
      <c r="C138" s="15"/>
      <c r="D138" s="17"/>
      <c r="E138" s="17"/>
      <c r="F138" s="17"/>
    </row>
    <row r="139" spans="1:6" s="12" customFormat="1" x14ac:dyDescent="0.25">
      <c r="A139" s="56"/>
      <c r="B139" s="57" t="s">
        <v>67</v>
      </c>
      <c r="C139" s="58"/>
      <c r="D139" s="59">
        <f>SUM(D140:D144)</f>
        <v>9843892</v>
      </c>
      <c r="E139" s="59">
        <f t="shared" ref="E139:F139" si="20">SUM(E140:E144)</f>
        <v>16766097</v>
      </c>
      <c r="F139" s="59">
        <f t="shared" si="20"/>
        <v>19108381</v>
      </c>
    </row>
    <row r="140" spans="1:6" s="12" customFormat="1" ht="56.25" customHeight="1" x14ac:dyDescent="0.25">
      <c r="A140" s="13" t="s">
        <v>27</v>
      </c>
      <c r="B140" s="14" t="s">
        <v>68</v>
      </c>
      <c r="C140" s="15" t="s">
        <v>69</v>
      </c>
      <c r="D140" s="16">
        <v>25000</v>
      </c>
      <c r="E140" s="16">
        <v>25000</v>
      </c>
      <c r="F140" s="16">
        <v>25000</v>
      </c>
    </row>
    <row r="141" spans="1:6" s="12" customFormat="1" ht="89.25" x14ac:dyDescent="0.25">
      <c r="A141" s="13" t="s">
        <v>38</v>
      </c>
      <c r="B141" s="14" t="s">
        <v>70</v>
      </c>
      <c r="C141" s="15" t="s">
        <v>71</v>
      </c>
      <c r="D141" s="16">
        <v>2065561</v>
      </c>
      <c r="E141" s="16">
        <v>3853074</v>
      </c>
      <c r="F141" s="16">
        <v>3853074</v>
      </c>
    </row>
    <row r="142" spans="1:6" s="12" customFormat="1" ht="89.25" x14ac:dyDescent="0.25">
      <c r="A142" s="36" t="s">
        <v>79</v>
      </c>
      <c r="B142" s="14" t="s">
        <v>72</v>
      </c>
      <c r="C142" s="15" t="s">
        <v>73</v>
      </c>
      <c r="D142" s="16">
        <v>5255697</v>
      </c>
      <c r="E142" s="16">
        <v>10390389</v>
      </c>
      <c r="F142" s="16">
        <v>10390389</v>
      </c>
    </row>
    <row r="143" spans="1:6" s="12" customFormat="1" ht="102" x14ac:dyDescent="0.25">
      <c r="A143" s="13" t="s">
        <v>74</v>
      </c>
      <c r="B143" s="14" t="s">
        <v>75</v>
      </c>
      <c r="C143" s="15" t="s">
        <v>76</v>
      </c>
      <c r="D143" s="16">
        <v>271144</v>
      </c>
      <c r="E143" s="16">
        <v>271144</v>
      </c>
      <c r="F143" s="16">
        <v>271144</v>
      </c>
    </row>
    <row r="144" spans="1:6" s="12" customFormat="1" ht="114.75" x14ac:dyDescent="0.25">
      <c r="A144" s="13" t="s">
        <v>3</v>
      </c>
      <c r="B144" s="14" t="s">
        <v>77</v>
      </c>
      <c r="C144" s="15" t="s">
        <v>78</v>
      </c>
      <c r="D144" s="16">
        <v>2226490</v>
      </c>
      <c r="E144" s="16">
        <v>2226490</v>
      </c>
      <c r="F144" s="16">
        <v>4568774</v>
      </c>
    </row>
    <row r="145" spans="1:6" s="12" customFormat="1" x14ac:dyDescent="0.25">
      <c r="A145" s="13"/>
      <c r="B145" s="14"/>
      <c r="C145" s="15"/>
      <c r="D145" s="16"/>
      <c r="E145" s="16"/>
      <c r="F145" s="16"/>
    </row>
    <row r="146" spans="1:6" ht="94.5" x14ac:dyDescent="0.25">
      <c r="A146" s="73"/>
      <c r="B146" s="74" t="s">
        <v>4</v>
      </c>
      <c r="C146" s="75"/>
      <c r="D146" s="76">
        <f t="shared" ref="D146:F146" si="21">D149</f>
        <v>54291</v>
      </c>
      <c r="E146" s="76">
        <f t="shared" si="21"/>
        <v>0</v>
      </c>
      <c r="F146" s="76">
        <f t="shared" si="21"/>
        <v>0</v>
      </c>
    </row>
    <row r="147" spans="1:6" ht="15.75" x14ac:dyDescent="0.25">
      <c r="A147" s="3"/>
      <c r="B147" s="23" t="s">
        <v>5</v>
      </c>
      <c r="C147" s="5"/>
      <c r="D147" s="6"/>
      <c r="E147" s="7"/>
      <c r="F147" s="6"/>
    </row>
    <row r="148" spans="1:6" x14ac:dyDescent="0.25">
      <c r="A148" s="3"/>
      <c r="B148" s="4"/>
      <c r="C148" s="5"/>
      <c r="D148" s="6"/>
      <c r="E148" s="7"/>
      <c r="F148" s="6"/>
    </row>
    <row r="149" spans="1:6" x14ac:dyDescent="0.25">
      <c r="A149" s="8"/>
      <c r="B149" s="9" t="s">
        <v>168</v>
      </c>
      <c r="C149" s="10"/>
      <c r="D149" s="11">
        <v>54291</v>
      </c>
      <c r="E149" s="11">
        <v>0</v>
      </c>
      <c r="F149" s="11">
        <v>0</v>
      </c>
    </row>
    <row r="150" spans="1:6" ht="91.5" customHeight="1" x14ac:dyDescent="0.25">
      <c r="A150" s="13" t="s">
        <v>189</v>
      </c>
      <c r="B150" s="14" t="s">
        <v>190</v>
      </c>
      <c r="C150" s="15" t="s">
        <v>191</v>
      </c>
      <c r="D150" s="16">
        <v>54291</v>
      </c>
      <c r="E150" s="16"/>
      <c r="F150" s="16"/>
    </row>
    <row r="154" spans="1:6" s="22" customFormat="1" ht="15.75" x14ac:dyDescent="0.25">
      <c r="A154" s="100"/>
      <c r="B154" s="22" t="s">
        <v>6</v>
      </c>
      <c r="F154" s="101" t="s">
        <v>194</v>
      </c>
    </row>
    <row r="155" spans="1:6" x14ac:dyDescent="0.25">
      <c r="B155" s="24"/>
      <c r="C155" s="24"/>
      <c r="D155" s="24"/>
      <c r="E155" s="24"/>
      <c r="F155" s="24"/>
    </row>
    <row r="156" spans="1:6" x14ac:dyDescent="0.25">
      <c r="B156" s="24"/>
      <c r="C156" s="24"/>
      <c r="D156" s="24"/>
      <c r="E156" s="24"/>
      <c r="F156" s="24"/>
    </row>
    <row r="157" spans="1:6" x14ac:dyDescent="0.25">
      <c r="B157" s="24"/>
      <c r="C157" s="24"/>
      <c r="D157" s="24"/>
      <c r="E157" s="24"/>
      <c r="F157" s="24"/>
    </row>
    <row r="158" spans="1:6" x14ac:dyDescent="0.25">
      <c r="B158" s="24"/>
      <c r="C158" s="24"/>
      <c r="D158" s="24"/>
      <c r="E158" s="24"/>
      <c r="F158" s="24"/>
    </row>
    <row r="159" spans="1:6" x14ac:dyDescent="0.25">
      <c r="B159" s="24"/>
      <c r="C159" s="24"/>
      <c r="D159" s="24"/>
      <c r="E159" s="24"/>
      <c r="F159" s="24"/>
    </row>
    <row r="160" spans="1:6" x14ac:dyDescent="0.25">
      <c r="B160" s="24"/>
      <c r="C160" s="24"/>
      <c r="D160" s="24"/>
      <c r="E160" s="24"/>
      <c r="F160" s="24"/>
    </row>
    <row r="161" spans="2:6" x14ac:dyDescent="0.25">
      <c r="B161" s="24"/>
      <c r="C161" s="24"/>
      <c r="D161" s="24"/>
      <c r="E161" s="24"/>
      <c r="F161" s="24"/>
    </row>
    <row r="162" spans="2:6" x14ac:dyDescent="0.25">
      <c r="B162" s="24"/>
      <c r="C162" s="24"/>
      <c r="D162" s="24"/>
      <c r="E162" s="24"/>
      <c r="F162" s="24"/>
    </row>
    <row r="163" spans="2:6" x14ac:dyDescent="0.25">
      <c r="B163" s="24" t="s">
        <v>7</v>
      </c>
      <c r="C163" s="24"/>
      <c r="D163" s="24"/>
      <c r="E163" s="24"/>
      <c r="F163" s="24"/>
    </row>
    <row r="164" spans="2:6" x14ac:dyDescent="0.25">
      <c r="B164" s="24" t="s">
        <v>8</v>
      </c>
      <c r="C164" s="24"/>
      <c r="D164" s="24"/>
      <c r="E164" s="24"/>
      <c r="F164" s="24"/>
    </row>
  </sheetData>
  <mergeCells count="19">
    <mergeCell ref="A124:C124"/>
    <mergeCell ref="A88:C88"/>
    <mergeCell ref="C79:C80"/>
    <mergeCell ref="A81:C81"/>
    <mergeCell ref="C82:C87"/>
    <mergeCell ref="C2:F2"/>
    <mergeCell ref="C1:F1"/>
    <mergeCell ref="C114:C120"/>
    <mergeCell ref="A121:C121"/>
    <mergeCell ref="C122:C123"/>
    <mergeCell ref="A4:F4"/>
    <mergeCell ref="A6:A7"/>
    <mergeCell ref="B6:B7"/>
    <mergeCell ref="C6:C7"/>
    <mergeCell ref="D6:F6"/>
    <mergeCell ref="C33:C36"/>
    <mergeCell ref="C40:C46"/>
    <mergeCell ref="A37:C37"/>
    <mergeCell ref="A47:C47"/>
  </mergeCells>
  <pageMargins left="0.47244094488188981" right="0.15748031496062992" top="0.39" bottom="0.39370078740157483" header="0.19685039370078741" footer="0.15748031496062992"/>
  <pageSetup paperSize="9" scale="75" orientation="portrait" verticalDpi="200" r:id="rId1"/>
  <headerFoot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5_pielikums</vt:lpstr>
      <vt:lpstr>'5_pielikums'!Print_Titles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Informatīvā ziņojuma "Par valsts pamatbudžeta un valsts speciālā budžeta bāzi 2020., 2021. un 2022.gadam" 5.pielikums</dc:title>
  <dc:subject>Informatīvais ziņojums</dc:subject>
  <dc:creator/>
  <dc:description>dace.sinovska@fm.gov.lv; 67083813</dc:description>
  <cp:lastModifiedBy/>
  <dcterms:created xsi:type="dcterms:W3CDTF">2015-06-05T18:17:20Z</dcterms:created>
  <dcterms:modified xsi:type="dcterms:W3CDTF">2019-08-14T09:58:41Z</dcterms:modified>
</cp:coreProperties>
</file>